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m95938\Desktop\Web Files\Solid Waste\"/>
    </mc:Choice>
  </mc:AlternateContent>
  <xr:revisionPtr revIDLastSave="0" documentId="8_{1EE95600-8C52-4865-AE06-C2CE2D5E560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Y2024" sheetId="8" r:id="rId1"/>
    <sheet name="SWPU Drop Down" sheetId="5" r:id="rId2"/>
    <sheet name="SWPU w LOGO" sheetId="3" r:id="rId3"/>
  </sheets>
  <definedNames>
    <definedName name="Recycle">'SWPU Drop Down'!$A$1:$A$71</definedName>
    <definedName name="ReportingEntity">'SWPU Drop Down'!$A$1:$A$71</definedName>
    <definedName name="ReportingUnit">'SWPU Drop Down'!$A$1:$A$71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D15" i="8"/>
  <c r="E39" i="8" l="1"/>
  <c r="B39" i="8" l="1"/>
  <c r="B47" i="8" l="1"/>
  <c r="C79" i="8"/>
  <c r="C69" i="8"/>
  <c r="C59" i="8"/>
  <c r="B40" i="8"/>
  <c r="B83" i="8" s="1"/>
  <c r="C80" i="8" l="1"/>
  <c r="B84" i="8" s="1"/>
  <c r="B85" i="8" s="1"/>
  <c r="B86" i="8"/>
  <c r="B87" i="8" l="1"/>
</calcChain>
</file>

<file path=xl/sharedStrings.xml><?xml version="1.0" encoding="utf-8"?>
<sst xmlns="http://schemas.openxmlformats.org/spreadsheetml/2006/main" count="358" uniqueCount="344">
  <si>
    <t>Date Submitted</t>
  </si>
  <si>
    <t>Calendar Year</t>
  </si>
  <si>
    <r>
      <t xml:space="preserve">Solid Waste Planning Unit
</t>
    </r>
    <r>
      <rPr>
        <sz val="11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lick on the adjacent cell for drop down menu</t>
    </r>
  </si>
  <si>
    <t>SWPU Web Page</t>
  </si>
  <si>
    <t>Contact 1</t>
  </si>
  <si>
    <t>Contact 2</t>
  </si>
  <si>
    <t>Name</t>
  </si>
  <si>
    <t>Title</t>
  </si>
  <si>
    <t>Address Line 1</t>
  </si>
  <si>
    <t>Address Line 2</t>
  </si>
  <si>
    <t>Address Line 3</t>
  </si>
  <si>
    <t>Phone Number</t>
  </si>
  <si>
    <t>Email address</t>
  </si>
  <si>
    <t>Total Population for SWPU</t>
  </si>
  <si>
    <t>SWPU Population Density</t>
  </si>
  <si>
    <r>
      <t xml:space="preserve">Mandated Recycling Rate 
</t>
    </r>
    <r>
      <rPr>
        <sz val="9"/>
        <color theme="1"/>
        <rFont val="Calibri"/>
        <family val="2"/>
        <scheme val="minor"/>
      </rPr>
      <t>(% will auto calculate)</t>
    </r>
  </si>
  <si>
    <r>
      <t xml:space="preserve">Reporting Frequency
</t>
    </r>
    <r>
      <rPr>
        <sz val="9"/>
        <color theme="1"/>
        <rFont val="Calibri"/>
        <family val="2"/>
        <scheme val="minor"/>
      </rPr>
      <t>(Will auto calculate)</t>
    </r>
  </si>
  <si>
    <r>
      <t xml:space="preserve">Sources for PRM Data
</t>
    </r>
    <r>
      <rPr>
        <i/>
        <sz val="9"/>
        <color rgb="FF000000"/>
        <rFont val="Calibri"/>
        <family val="2"/>
        <scheme val="minor"/>
      </rPr>
      <t>Example: Permit #112, County Landfill</t>
    </r>
  </si>
  <si>
    <r>
      <t xml:space="preserve">Other Sources for collected data
</t>
    </r>
    <r>
      <rPr>
        <i/>
        <sz val="9"/>
        <color rgb="FF000000"/>
        <rFont val="Calibri"/>
        <family val="2"/>
        <scheme val="minor"/>
      </rPr>
      <t>Example: Walmart/Target</t>
    </r>
  </si>
  <si>
    <t>Comments:</t>
  </si>
  <si>
    <t>Enter tons (whole numbers only) in the yellow highlighted boxes for PRMs and MSW Disposed.
Totals will auto calculate.</t>
  </si>
  <si>
    <t>Principal Recyclable Materials (PRM)</t>
  </si>
  <si>
    <t>Specify Other PRMs for Row 39</t>
  </si>
  <si>
    <t>PRM Material</t>
  </si>
  <si>
    <t>Tons recycled</t>
  </si>
  <si>
    <t>Paper</t>
  </si>
  <si>
    <t>Metal</t>
  </si>
  <si>
    <t>Plastic</t>
  </si>
  <si>
    <t>Glass</t>
  </si>
  <si>
    <t>Commingled</t>
  </si>
  <si>
    <t>Yard Waste</t>
  </si>
  <si>
    <t>Waste Wood</t>
  </si>
  <si>
    <t>Textiles</t>
  </si>
  <si>
    <t>Waste Tires</t>
  </si>
  <si>
    <t>Used Oil</t>
  </si>
  <si>
    <t>Used Oil Filters</t>
  </si>
  <si>
    <t>Used Antifreeze</t>
  </si>
  <si>
    <t>Batteries</t>
  </si>
  <si>
    <t>Electronics</t>
  </si>
  <si>
    <t>Inoperative Motor Vehicles</t>
  </si>
  <si>
    <r>
      <rPr>
        <b/>
        <sz val="11"/>
        <color rgb="FF000000"/>
        <rFont val="Calibri"/>
        <family val="2"/>
        <scheme val="minor"/>
      </rPr>
      <t>Other Total</t>
    </r>
    <r>
      <rPr>
        <sz val="11"/>
        <color rgb="FF000000"/>
        <rFont val="Calibri"/>
        <family val="2"/>
        <scheme val="minor"/>
      </rPr>
      <t xml:space="preserve">
</t>
    </r>
    <r>
      <rPr>
        <sz val="9"/>
        <color rgb="FF000000"/>
        <rFont val="Calibri"/>
        <family val="2"/>
        <scheme val="minor"/>
      </rPr>
      <t>(Specify Material and tonnage 
on Rows 24 - 39 to the right. )</t>
    </r>
  </si>
  <si>
    <t>Other Total</t>
  </si>
  <si>
    <t>Total PRM in Tons</t>
  </si>
  <si>
    <t>MSW Disposed</t>
  </si>
  <si>
    <t>Credit for Source Reduction Program</t>
  </si>
  <si>
    <t>Household Waste</t>
  </si>
  <si>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SRP does not apply enter "0". SRP does apply enter "2"</t>
    </r>
  </si>
  <si>
    <t>Commercial Waste</t>
  </si>
  <si>
    <t>Institutional Waste</t>
  </si>
  <si>
    <t>Other</t>
  </si>
  <si>
    <t>Total MSW</t>
  </si>
  <si>
    <t>Enter facility information and material in columns A and B.  Enter tons (whole numbers only) in the yellow highlighted boxes.  Totals will auto calculate.</t>
  </si>
  <si>
    <t>Credits Recycling Residue</t>
  </si>
  <si>
    <t>Facility/Operation</t>
  </si>
  <si>
    <t>Material</t>
  </si>
  <si>
    <t>Tons</t>
  </si>
  <si>
    <t>Total</t>
  </si>
  <si>
    <t>Credits Solid Waste Reused</t>
  </si>
  <si>
    <t>Reuse Method</t>
  </si>
  <si>
    <t>Credits Non-MSW recycled</t>
  </si>
  <si>
    <t>Recycling Method</t>
  </si>
  <si>
    <t>CREDITS TOTAL</t>
  </si>
  <si>
    <t>Recycling rates auto calculate.</t>
  </si>
  <si>
    <t>Base Recycling Rate</t>
  </si>
  <si>
    <t>Adjusted Recycling Rate</t>
  </si>
  <si>
    <t>Adjusted Recycling Rate + SRP</t>
  </si>
  <si>
    <t>Credit Max Allowed Base +5</t>
  </si>
  <si>
    <t>Final Recycle Rate</t>
  </si>
  <si>
    <t>Accomack County</t>
  </si>
  <si>
    <t>Alexandria (City)</t>
  </si>
  <si>
    <t>Alleghany County</t>
  </si>
  <si>
    <t>Amelia County</t>
  </si>
  <si>
    <t>Amherst County</t>
  </si>
  <si>
    <t>Arlington County</t>
  </si>
  <si>
    <t>Augusta-Staunton-Waynesboro</t>
  </si>
  <si>
    <t>Bath County</t>
  </si>
  <si>
    <t>Bedford County</t>
  </si>
  <si>
    <t>Botetourt County</t>
  </si>
  <si>
    <t>Bristol (City)</t>
  </si>
  <si>
    <t>Brunswick County</t>
  </si>
  <si>
    <t>Buckingham County</t>
  </si>
  <si>
    <t>Caroline County</t>
  </si>
  <si>
    <t>Carroll-Grayson-Galax SWA</t>
  </si>
  <si>
    <t>Central Virginia Waste Management Authority</t>
  </si>
  <si>
    <t>Craig County</t>
  </si>
  <si>
    <t>Culpeper County</t>
  </si>
  <si>
    <t>Cumberland Plateau Regional WM Authority</t>
  </si>
  <si>
    <t>Danville (City)</t>
  </si>
  <si>
    <t>Fairfax (City)</t>
  </si>
  <si>
    <t>Fairfax County</t>
  </si>
  <si>
    <t>Falls Church (City)</t>
  </si>
  <si>
    <t>Fauquier County</t>
  </si>
  <si>
    <t>Floyd County</t>
  </si>
  <si>
    <t>Franklin County</t>
  </si>
  <si>
    <t>Gloucester County</t>
  </si>
  <si>
    <t>Greater Rockingham</t>
  </si>
  <si>
    <t>Harrisonburg (City)</t>
  </si>
  <si>
    <t>Herndon (Town)</t>
  </si>
  <si>
    <t>Highland County</t>
  </si>
  <si>
    <t>King George County</t>
  </si>
  <si>
    <t>Lee County</t>
  </si>
  <si>
    <t>Loudoun County</t>
  </si>
  <si>
    <t>Louisa County</t>
  </si>
  <si>
    <t>Lunenburg County</t>
  </si>
  <si>
    <t>Madison County</t>
  </si>
  <si>
    <t>Manassas (City)</t>
  </si>
  <si>
    <t>Manassas Park (City)</t>
  </si>
  <si>
    <t>Henry County-Martinsville (City)</t>
  </si>
  <si>
    <t>Montgomery Regional Solid Waste Authority</t>
  </si>
  <si>
    <t>Mount Rogers Planning District</t>
  </si>
  <si>
    <t>Newport News (City)</t>
  </si>
  <si>
    <t>New River Resource Authority</t>
  </si>
  <si>
    <t>Northampton County</t>
  </si>
  <si>
    <t>Northern Neck PDC</t>
  </si>
  <si>
    <t>Northern Shenandoah Valley Regional Commission</t>
  </si>
  <si>
    <t>Nottoway County</t>
  </si>
  <si>
    <t>Orange County</t>
  </si>
  <si>
    <t>Patrick County</t>
  </si>
  <si>
    <t>Pittsylvania County</t>
  </si>
  <si>
    <t>Prince Edward - Cumberland</t>
  </si>
  <si>
    <t>Prince William County</t>
  </si>
  <si>
    <t>Rappahannock County</t>
  </si>
  <si>
    <t>Rappahannock Regional Solid Waste Management Board</t>
  </si>
  <si>
    <t>Region 2000 Services Authority</t>
  </si>
  <si>
    <t>Roanoke (City)</t>
  </si>
  <si>
    <t>Roanoke County</t>
  </si>
  <si>
    <t>Rockbridge-Buena Vista-Lexington</t>
  </si>
  <si>
    <t>Salem (City)</t>
  </si>
  <si>
    <t>Scott County</t>
  </si>
  <si>
    <t>Southeastern Public Service Authority</t>
  </si>
  <si>
    <t>Southern Crater Region</t>
  </si>
  <si>
    <t>Southside Regional Public Service Authority</t>
  </si>
  <si>
    <t>Spotsylvania County</t>
  </si>
  <si>
    <t>Tazewell County</t>
  </si>
  <si>
    <t>Thomas Jefferson Planning District</t>
  </si>
  <si>
    <t>Vienna (Town)</t>
  </si>
  <si>
    <t>Vinton (Town)</t>
  </si>
  <si>
    <t>Virginia Peninsulas Public Service Authority</t>
  </si>
  <si>
    <t>Wise County</t>
  </si>
  <si>
    <t>SWPU REPORTING ENTITY</t>
  </si>
  <si>
    <t>Counties</t>
  </si>
  <si>
    <t>Cities</t>
  </si>
  <si>
    <t>Towns</t>
  </si>
  <si>
    <t>DEQ Region</t>
  </si>
  <si>
    <t>Accomack County/Accomack County SWMP</t>
  </si>
  <si>
    <t>Accomack</t>
  </si>
  <si>
    <t>Accomac, Belle Haven, Bloxom, Chincotteague, Hallwood, Keller, Melfa, Onoancock, Onley, Painter, Parksley, Saxis, Tangier, Wachapreague</t>
  </si>
  <si>
    <t>Alexandria (City)/Alexandria (City) SWMP</t>
  </si>
  <si>
    <t>Alexandria</t>
  </si>
  <si>
    <t>Alleghany County/Alleghany Highlands SWMP</t>
  </si>
  <si>
    <t>Alleghany</t>
  </si>
  <si>
    <t>Covington</t>
  </si>
  <si>
    <t>Iron Gate, Clifton Forge</t>
  </si>
  <si>
    <t>Amelia County/Amelia County SWMP</t>
  </si>
  <si>
    <t>Amelia</t>
  </si>
  <si>
    <t>Amherst County/Amherst County SWMP</t>
  </si>
  <si>
    <t>Amherst</t>
  </si>
  <si>
    <t>Arlington County/Arlington County SWMP</t>
  </si>
  <si>
    <t>Arlington</t>
  </si>
  <si>
    <t>Augusta County/Augusta - Staunton - Waynesboro Region SWMP</t>
  </si>
  <si>
    <t>Augusta</t>
  </si>
  <si>
    <t>Staunton, Waynesboro</t>
  </si>
  <si>
    <t>Craigsville</t>
  </si>
  <si>
    <t>Bath County/Bath County SWMP</t>
  </si>
  <si>
    <t>Bath</t>
  </si>
  <si>
    <t>Bedford County/Bedford County SWMP</t>
  </si>
  <si>
    <t>Bedford</t>
  </si>
  <si>
    <t>Botetourt County/Botetourt County SWMP</t>
  </si>
  <si>
    <t>Botetourt</t>
  </si>
  <si>
    <t>Buchanan, Fincastle, Troutville</t>
  </si>
  <si>
    <t>Bristol (City)/Bristol (City) SWMP</t>
  </si>
  <si>
    <t>Bristol</t>
  </si>
  <si>
    <t>Brunswick County/Brunswick County SWMP</t>
  </si>
  <si>
    <t>Brunswick</t>
  </si>
  <si>
    <t>Alberta, Brodnax, Lawrenceville</t>
  </si>
  <si>
    <t>Buckingham County/Buckingham County SWMP</t>
  </si>
  <si>
    <t>Buckingham</t>
  </si>
  <si>
    <t>Dillwyn</t>
  </si>
  <si>
    <t>Caroline County/Caroline County SWMP</t>
  </si>
  <si>
    <t>Caroline</t>
  </si>
  <si>
    <t xml:space="preserve">Bowling Green, Port Royal </t>
  </si>
  <si>
    <t>Carroll County/Carroll-Grayson-Galax SWMP</t>
  </si>
  <si>
    <t>Carroll, Grayson</t>
  </si>
  <si>
    <t>Galax</t>
  </si>
  <si>
    <t>Fries, Independence, Troutville, Hillsville</t>
  </si>
  <si>
    <t>Central Virginia Waste Management Authority/CVWMA SWMP</t>
  </si>
  <si>
    <t>Charles City, Chesterfield, Goochland, Hanover, Hernrico, New Kent, Powhatan, Prince George</t>
  </si>
  <si>
    <t>Richmond, Colonial Heights, Hopewell, Petersburg</t>
  </si>
  <si>
    <t>Ashland</t>
  </si>
  <si>
    <t>Craig County/Craig County SWMP</t>
  </si>
  <si>
    <t>Craig</t>
  </si>
  <si>
    <t>New Castle</t>
  </si>
  <si>
    <t>Culpeper County/Culpeper County SWMP</t>
  </si>
  <si>
    <t>Culpeper</t>
  </si>
  <si>
    <t>Cumberland Plateau Regional WM Authority/Cumberland Plateau RWMA SWMP</t>
  </si>
  <si>
    <t>Buchanan, Dickenson, Russell</t>
  </si>
  <si>
    <t>Grundy, Clincho, Clintwood, Haysi, Cleveland, Honaker, Lebanon</t>
  </si>
  <si>
    <t>Danville (City)/Danville (City) SWMP</t>
  </si>
  <si>
    <t>Danville</t>
  </si>
  <si>
    <t>Fairfax (City)/Fairfax (City) SWMP</t>
  </si>
  <si>
    <t>Fairfax</t>
  </si>
  <si>
    <t>Fairfax County/Fairfax County SWMP</t>
  </si>
  <si>
    <t>Clifton</t>
  </si>
  <si>
    <t>Falls Church (City)/Falls Church (City) SWMP</t>
  </si>
  <si>
    <t>Falls Church</t>
  </si>
  <si>
    <t>Fauquier County/Fauquier County SWMP</t>
  </si>
  <si>
    <t>Fauquier</t>
  </si>
  <si>
    <t>Remington, The Plains, Warrenton</t>
  </si>
  <si>
    <t>Floyd County/Floyd County SWMP</t>
  </si>
  <si>
    <t>Floyd</t>
  </si>
  <si>
    <t>Franklin County/Franklin County SWMP</t>
  </si>
  <si>
    <t>Franklin</t>
  </si>
  <si>
    <t>Boones Mill, Rocky Mount</t>
  </si>
  <si>
    <t>Gloucester County/Gloucester County SWMP</t>
  </si>
  <si>
    <t>Gloucester</t>
  </si>
  <si>
    <t>Greater Rockingham SWMP</t>
  </si>
  <si>
    <t>Rockingham</t>
  </si>
  <si>
    <t>Broadway, Dayton, Elkton, Grottoes, Mount Crawford, Timberville, Bridgewater</t>
  </si>
  <si>
    <t>Harrisonburg (City)/Harrisonburg (City) SWMP</t>
  </si>
  <si>
    <t>Harrisonburg</t>
  </si>
  <si>
    <t>Herndon (Town)/Herndon (Town) SWMP</t>
  </si>
  <si>
    <t>Herndon</t>
  </si>
  <si>
    <t>Highland County/Highland County SWMP</t>
  </si>
  <si>
    <t>Highland</t>
  </si>
  <si>
    <t>Monterey</t>
  </si>
  <si>
    <t>King George County/King George County SWMP</t>
  </si>
  <si>
    <t>King George</t>
  </si>
  <si>
    <t>Lee County/Lee County SWMP</t>
  </si>
  <si>
    <t>Lee</t>
  </si>
  <si>
    <t>Jonesville, Saint Charles</t>
  </si>
  <si>
    <t>Loudoun County/Loudoun County SWMP</t>
  </si>
  <si>
    <t>Loudoun</t>
  </si>
  <si>
    <t>Hamilton, Hillsboro, Leesburg, Lovettsville, Middleburg, Purceville, Round Hill</t>
  </si>
  <si>
    <t>Louisa County SWMP</t>
  </si>
  <si>
    <t>Louisa</t>
  </si>
  <si>
    <t>Louisa, Mineral</t>
  </si>
  <si>
    <t>Lunenburg County/Lunenburg County SWMP</t>
  </si>
  <si>
    <t>Lunenburg</t>
  </si>
  <si>
    <t>Kenbridge, Victoria</t>
  </si>
  <si>
    <t>Madison County/Madison County SWMP</t>
  </si>
  <si>
    <t>Madison</t>
  </si>
  <si>
    <t>Manassas (City)/Manassas (City) SWMP</t>
  </si>
  <si>
    <t>Manassas</t>
  </si>
  <si>
    <t>Manassas Park (City)/Manassas Park (City) SWMP</t>
  </si>
  <si>
    <t>Manassas Park</t>
  </si>
  <si>
    <t>Martinsville (City) SWMP</t>
  </si>
  <si>
    <t>Henry</t>
  </si>
  <si>
    <t>Martinsville</t>
  </si>
  <si>
    <t>Ridgeway</t>
  </si>
  <si>
    <t>Montgomery Regional Solid Waste Authority/Montgomery RSWA SWMP</t>
  </si>
  <si>
    <t>Montgomery</t>
  </si>
  <si>
    <t>Blacksburg, Christiansburg</t>
  </si>
  <si>
    <t>Mount Rodgers Planning District SWMP</t>
  </si>
  <si>
    <t>Bland, Smyth, Washington, Wythe</t>
  </si>
  <si>
    <t>Chilhowie, Marion, Saltville, Abingdon, Damascus, Glade Spring, Rural Retreat, Wytheville</t>
  </si>
  <si>
    <t>Newport News (City)/Newport News (City) SWMP</t>
  </si>
  <si>
    <t>Newport News</t>
  </si>
  <si>
    <t>New River Resource Authority SWMP</t>
  </si>
  <si>
    <t>Pulaski, Giles</t>
  </si>
  <si>
    <t>Radford</t>
  </si>
  <si>
    <t>Draper, Dublin, Pulaski, Glen Lyn, Narrows, Pearisburg, Pembroke, Pennington Gap, Rich Creek</t>
  </si>
  <si>
    <t>Northampton County/Northampton County SWMP</t>
  </si>
  <si>
    <t>Northampton</t>
  </si>
  <si>
    <t>Cape Charles, Cheriton, Eastville, Exmore, Nassawadox</t>
  </si>
  <si>
    <t>Northern Neck PDC SWMP</t>
  </si>
  <si>
    <t>Lancaster, Northumberland, Richmond, Westmoreland</t>
  </si>
  <si>
    <t>Irvington, Kilmarnock, White Stone, Warsaw, Colonial Beach, Montross</t>
  </si>
  <si>
    <t>Northern Shenandoah Valley Regional Commission/Northern Shenandoah Valley RC SWMP</t>
  </si>
  <si>
    <t>Clarke, Frederick, Shenandoah, Warren, Page</t>
  </si>
  <si>
    <t>Winchester</t>
  </si>
  <si>
    <t>Berryville, Boyce, Middleton, Stephens City, Edinburg, Mount Jackson, New Market, Strasburg, Toms Brook, Woodstock, Front Royal, Luray, Shenandoah, Stanley</t>
  </si>
  <si>
    <t>Nottoway County/Nottoway County SWMP</t>
  </si>
  <si>
    <t>Nottoway</t>
  </si>
  <si>
    <t>Blackstone, Burkeville, Crewe</t>
  </si>
  <si>
    <t>Orange County SWMP</t>
  </si>
  <si>
    <t>Orange</t>
  </si>
  <si>
    <t>Gordonsville, Orange</t>
  </si>
  <si>
    <t>Patrick County/Patrick County SWMP</t>
  </si>
  <si>
    <t>Patrick</t>
  </si>
  <si>
    <t>Stuart</t>
  </si>
  <si>
    <t>Pittsylvania County/Pittsylvania County SWMP</t>
  </si>
  <si>
    <t>Pittsylvania</t>
  </si>
  <si>
    <t>Chatham, Gretna, Hurt</t>
  </si>
  <si>
    <t>Prince Edward - Cumberland SWMP (calculated)</t>
  </si>
  <si>
    <t>Prince Edward, Cumberland</t>
  </si>
  <si>
    <t>Farmville</t>
  </si>
  <si>
    <t>Prince William County/Prince William County SWMP</t>
  </si>
  <si>
    <t>Prince William</t>
  </si>
  <si>
    <t>Dumfries, Haymarket, Occoquan, Quantico</t>
  </si>
  <si>
    <t>Rappahannock County/Rappahannock County SWMP</t>
  </si>
  <si>
    <t>Rappahannock</t>
  </si>
  <si>
    <t>Washington</t>
  </si>
  <si>
    <t>Rappahannock Regional Solid Waste Management Board/Rappahannock Regional SWMP</t>
  </si>
  <si>
    <t>Stafford</t>
  </si>
  <si>
    <t>Fredericksburg</t>
  </si>
  <si>
    <t>Region 2000 Services Authority SWPU</t>
  </si>
  <si>
    <t>Campbell, Nelson, Appomattox</t>
  </si>
  <si>
    <t>Lynchburg</t>
  </si>
  <si>
    <t>Appomattox, Pamplin City, Altavista, Brookneal</t>
  </si>
  <si>
    <t>Roanoke (City)/Roanoke (City) SWMP</t>
  </si>
  <si>
    <t>Roanoke</t>
  </si>
  <si>
    <t>Roanoke County/Roanoke County SWMP</t>
  </si>
  <si>
    <t>Rockbridge County/Rockbridge-Lexington-Buena Vista SWMP</t>
  </si>
  <si>
    <t>Rockbridge</t>
  </si>
  <si>
    <t>Buena Vista, Lexington</t>
  </si>
  <si>
    <t>Glasglow, Goshen</t>
  </si>
  <si>
    <t>Salem (City)/Salem (City) SWMP</t>
  </si>
  <si>
    <t xml:space="preserve">Salem </t>
  </si>
  <si>
    <t>Scott County/Scott County SWMP</t>
  </si>
  <si>
    <t>Scott</t>
  </si>
  <si>
    <t>Clinchport, Duffield, Dungannon, Nickelsville, Gate City, Weber City</t>
  </si>
  <si>
    <t>Southeastern Public Service Authority/Southeastern PSA SWMP</t>
  </si>
  <si>
    <t>Isle of Wight, Southampton</t>
  </si>
  <si>
    <t>Chesapeake, Franklin, Norfolk, Portsmouth, Suffolk, Virginia Beach</t>
  </si>
  <si>
    <t>Smithfield, Windsor, Boykins, Branchville, Capron, Courtland, Ivor, Newsoms</t>
  </si>
  <si>
    <t>Southern Crater Region/Southern Crater Region SWMP</t>
  </si>
  <si>
    <t>Dinwiddie, Greensville, Surry, Sussex</t>
  </si>
  <si>
    <t>Emporia</t>
  </si>
  <si>
    <t>McKenny, Jarratt, Claremont, Dendron, Surry, Stony Creek, Wakefield, Waverly</t>
  </si>
  <si>
    <t>Southside Regional Public Service Authority (SRPSA) SWMP</t>
  </si>
  <si>
    <t>Charlotte, Halifax, Mecklenburg</t>
  </si>
  <si>
    <t>Charlotte Courthouse, Drakes Branch, Keysville, Phenix, Halifax, Scottsburg, South Boston, Virgilina, Boydton, Chase City, Clarksville, La Crosse, South Hill</t>
  </si>
  <si>
    <t>Spotsylvania County/Spotsylvania County SWMP</t>
  </si>
  <si>
    <t>Spotsylvania</t>
  </si>
  <si>
    <t>Tazewell County/Tazewell County SWMP</t>
  </si>
  <si>
    <t>Tazewell</t>
  </si>
  <si>
    <t>Bluefield, Cedar Bluff, Pocahontas, Richlands, Tazewell</t>
  </si>
  <si>
    <t>Thomas Jefferson Planning District SWMP</t>
  </si>
  <si>
    <t>Albemarle, Fluvanna, Greene</t>
  </si>
  <si>
    <t>Charlottesville</t>
  </si>
  <si>
    <t>Scottsville, Columbia, Standardsville</t>
  </si>
  <si>
    <t>Vienna (Town)/Vienna (Town) SWMP</t>
  </si>
  <si>
    <t>Vinton (Town)/Vinton (Town) SWMP</t>
  </si>
  <si>
    <t>Vinton</t>
  </si>
  <si>
    <t>Virginia Peninsulas Public Service Authority/VPPSA SWMP</t>
  </si>
  <si>
    <t>Essex, James City, King &amp; Queen, King William, Mathews, Middlesex, York</t>
  </si>
  <si>
    <t>Hampton, Poquoson, Willaimsburg</t>
  </si>
  <si>
    <t>Tappahannock, West Point, Urbanna</t>
  </si>
  <si>
    <t>Wise County/Wise County SWMP</t>
  </si>
  <si>
    <t>Wise</t>
  </si>
  <si>
    <t>Norton</t>
  </si>
  <si>
    <t>Appalachia, Big Stone Gap, Coeburn, Pound, St. Paul, Wise</t>
  </si>
  <si>
    <t>CY2024</t>
  </si>
  <si>
    <r>
      <t xml:space="preserve">Commonwealth of Virginia 
Locality Recycling Rate Report
</t>
    </r>
    <r>
      <rPr>
        <b/>
        <sz val="10"/>
        <color rgb="FF000000"/>
        <rFont val="Calibri"/>
        <scheme val="minor"/>
      </rPr>
      <t>DEQ Form 50-30 (Revised March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</si>
</sst>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/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scheme val="minor"/>
    </font>
    <font>
      <b/>
      <sz val="10"/>
      <color rgb="FF000000"/>
      <name val="Calibri"/>
      <scheme val="minor"/>
    </font>
    <font>
      <b/>
      <sz val="11"/>
      <color rgb="FF005E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8" fillId="3" borderId="0" xfId="1" applyFont="1" applyFill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7" fillId="0" borderId="0" xfId="1"/>
    <xf numFmtId="0" fontId="10" fillId="0" borderId="0" xfId="0" applyFont="1"/>
    <xf numFmtId="0" fontId="10" fillId="0" borderId="0" xfId="0" applyFont="1" applyAlignment="1">
      <alignment wrapText="1"/>
    </xf>
    <xf numFmtId="0" fontId="7" fillId="0" borderId="0" xfId="1" applyAlignment="1">
      <alignment wrapText="1"/>
    </xf>
    <xf numFmtId="0" fontId="7" fillId="0" borderId="0" xfId="1" applyAlignment="1">
      <alignment horizontal="left" wrapText="1"/>
    </xf>
    <xf numFmtId="0" fontId="7" fillId="0" borderId="0" xfId="1" applyAlignment="1">
      <alignment horizontal="left" vertical="center" wrapText="1"/>
    </xf>
    <xf numFmtId="37" fontId="7" fillId="0" borderId="0" xfId="1" applyNumberFormat="1" applyAlignment="1">
      <alignment horizontal="left" vertical="center" wrapText="1"/>
    </xf>
    <xf numFmtId="0" fontId="7" fillId="0" borderId="0" xfId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9" fontId="5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3" fontId="5" fillId="4" borderId="1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vertical="center"/>
      <protection locked="0"/>
    </xf>
    <xf numFmtId="164" fontId="1" fillId="0" borderId="0" xfId="0" applyNumberFormat="1" applyFont="1" applyAlignment="1">
      <alignment vertical="center"/>
    </xf>
    <xf numFmtId="9" fontId="2" fillId="4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3" fontId="1" fillId="0" borderId="8" xfId="0" applyNumberFormat="1" applyFont="1" applyBorder="1" applyAlignment="1">
      <alignment vertical="center" wrapText="1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" fillId="0" borderId="4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9" fontId="11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3" fontId="0" fillId="4" borderId="1" xfId="0" applyNumberFormat="1" applyFill="1" applyBorder="1" applyAlignment="1" applyProtection="1">
      <alignment horizontal="center" vertical="center" wrapText="1"/>
      <protection locked="0"/>
    </xf>
    <xf numFmtId="3" fontId="0" fillId="4" borderId="10" xfId="0" applyNumberFormat="1" applyFill="1" applyBorder="1" applyAlignment="1" applyProtection="1">
      <alignment vertical="center"/>
      <protection locked="0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4" borderId="1" xfId="0" applyNumberFormat="1" applyFont="1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14" fillId="0" borderId="1" xfId="0" applyFont="1" applyBorder="1" applyAlignment="1">
      <alignment vertical="center"/>
    </xf>
    <xf numFmtId="3" fontId="19" fillId="0" borderId="1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9" fillId="0" borderId="0" xfId="0" applyNumberFormat="1" applyFont="1" applyAlignment="1" applyProtection="1">
      <alignment horizontal="right" vertical="center"/>
      <protection locked="0"/>
    </xf>
    <xf numFmtId="0" fontId="14" fillId="2" borderId="1" xfId="0" applyFont="1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20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3" fontId="16" fillId="0" borderId="1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65" fontId="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FF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123825</xdr:rowOff>
    </xdr:from>
    <xdr:to>
      <xdr:col>0</xdr:col>
      <xdr:colOff>2419350</xdr:colOff>
      <xdr:row>0</xdr:row>
      <xdr:rowOff>1009650</xdr:rowOff>
    </xdr:to>
    <xdr:pic>
      <xdr:nvPicPr>
        <xdr:cNvPr id="3" name="Picture 2" descr="Logo for the Department of Environmental Quality" title="DEQ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23825"/>
          <a:ext cx="21050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E98"/>
  <sheetViews>
    <sheetView topLeftCell="A47" zoomScaleNormal="100" workbookViewId="0">
      <selection activeCell="J76" sqref="J76"/>
    </sheetView>
  </sheetViews>
  <sheetFormatPr defaultColWidth="8.85546875" defaultRowHeight="15" x14ac:dyDescent="0.25"/>
  <cols>
    <col min="1" max="1" width="39.140625" style="54" customWidth="1"/>
    <col min="2" max="2" width="38.7109375" style="54" customWidth="1"/>
    <col min="3" max="3" width="25.140625" style="54" customWidth="1"/>
    <col min="4" max="4" width="30.5703125" style="54" customWidth="1"/>
    <col min="5" max="5" width="19.5703125" style="54" customWidth="1"/>
    <col min="6" max="16384" width="8.85546875" style="54"/>
  </cols>
  <sheetData>
    <row r="1" spans="1:5" ht="102" customHeight="1" x14ac:dyDescent="0.25">
      <c r="A1" s="53"/>
      <c r="B1" s="89" t="s">
        <v>343</v>
      </c>
      <c r="C1" s="15"/>
      <c r="D1" s="16"/>
    </row>
    <row r="2" spans="1:5" ht="32.25" customHeight="1" x14ac:dyDescent="0.25">
      <c r="A2" s="28" t="s">
        <v>0</v>
      </c>
      <c r="B2" s="88"/>
      <c r="C2" s="55"/>
      <c r="E2" s="56"/>
    </row>
    <row r="3" spans="1:5" ht="32.25" customHeight="1" x14ac:dyDescent="0.25">
      <c r="A3" s="28" t="s">
        <v>1</v>
      </c>
      <c r="B3" s="88" t="s">
        <v>342</v>
      </c>
      <c r="C3" s="55"/>
      <c r="E3" s="56"/>
    </row>
    <row r="4" spans="1:5" ht="32.25" customHeight="1" x14ac:dyDescent="0.25">
      <c r="A4" s="29" t="s">
        <v>2</v>
      </c>
      <c r="B4" s="17"/>
    </row>
    <row r="5" spans="1:5" ht="32.25" customHeight="1" x14ac:dyDescent="0.25">
      <c r="A5" s="28" t="s">
        <v>3</v>
      </c>
    </row>
    <row r="6" spans="1:5" ht="19.5" customHeight="1" x14ac:dyDescent="0.25">
      <c r="A6" s="12"/>
      <c r="B6" s="32" t="s">
        <v>4</v>
      </c>
      <c r="D6" s="43" t="s">
        <v>5</v>
      </c>
    </row>
    <row r="7" spans="1:5" ht="18.600000000000001" customHeight="1" x14ac:dyDescent="0.25">
      <c r="A7" s="30" t="s">
        <v>6</v>
      </c>
      <c r="B7" s="57"/>
      <c r="C7" s="58"/>
      <c r="D7" s="59"/>
    </row>
    <row r="8" spans="1:5" ht="18.600000000000001" customHeight="1" x14ac:dyDescent="0.25">
      <c r="A8" s="30" t="s">
        <v>7</v>
      </c>
      <c r="B8" s="57"/>
      <c r="C8" s="60"/>
      <c r="D8" s="59"/>
    </row>
    <row r="9" spans="1:5" ht="18.600000000000001" customHeight="1" x14ac:dyDescent="0.25">
      <c r="A9" s="30" t="s">
        <v>8</v>
      </c>
      <c r="B9" s="57"/>
      <c r="C9" s="60"/>
      <c r="D9" s="59"/>
    </row>
    <row r="10" spans="1:5" ht="18.600000000000001" customHeight="1" x14ac:dyDescent="0.25">
      <c r="A10" s="30" t="s">
        <v>9</v>
      </c>
      <c r="B10" s="57"/>
      <c r="C10" s="60"/>
      <c r="D10" s="59"/>
    </row>
    <row r="11" spans="1:5" ht="18.600000000000001" customHeight="1" x14ac:dyDescent="0.25">
      <c r="A11" s="30" t="s">
        <v>10</v>
      </c>
      <c r="B11" s="57"/>
      <c r="C11" s="60"/>
      <c r="D11" s="59"/>
    </row>
    <row r="12" spans="1:5" ht="18.600000000000001" customHeight="1" x14ac:dyDescent="0.25">
      <c r="A12" s="30" t="s">
        <v>11</v>
      </c>
      <c r="B12" s="57"/>
      <c r="C12" s="60"/>
      <c r="D12" s="59"/>
    </row>
    <row r="13" spans="1:5" ht="18.600000000000001" customHeight="1" x14ac:dyDescent="0.25">
      <c r="A13" s="31" t="s">
        <v>12</v>
      </c>
      <c r="B13" s="42"/>
      <c r="C13" s="46"/>
      <c r="D13" s="45"/>
    </row>
    <row r="14" spans="1:5" ht="29.25" customHeight="1" x14ac:dyDescent="0.25">
      <c r="A14" s="33" t="s">
        <v>13</v>
      </c>
      <c r="B14" s="61"/>
      <c r="C14" s="44" t="s">
        <v>14</v>
      </c>
      <c r="D14" s="62"/>
    </row>
    <row r="15" spans="1:5" ht="29.25" customHeight="1" x14ac:dyDescent="0.25">
      <c r="A15" s="34" t="s">
        <v>15</v>
      </c>
      <c r="B15" s="52">
        <f>IF(D14&gt;100,"25%","15"%)</f>
        <v>0.15</v>
      </c>
      <c r="C15" s="47" t="s">
        <v>16</v>
      </c>
      <c r="D15" s="48" t="str">
        <f xml:space="preserve"> IF(B14 &gt;100000, "Yearly", "Every 4 years")</f>
        <v>Every 4 years</v>
      </c>
    </row>
    <row r="16" spans="1:5" ht="84" customHeight="1" x14ac:dyDescent="0.25">
      <c r="A16" s="63" t="s">
        <v>17</v>
      </c>
      <c r="B16" s="64"/>
      <c r="C16" s="65"/>
      <c r="D16" s="66"/>
      <c r="E16" s="56"/>
    </row>
    <row r="17" spans="1:5" ht="84" customHeight="1" x14ac:dyDescent="0.25">
      <c r="A17" s="63" t="s">
        <v>18</v>
      </c>
      <c r="B17" s="64"/>
      <c r="C17" s="65"/>
      <c r="D17" s="66"/>
      <c r="E17" s="56"/>
    </row>
    <row r="18" spans="1:5" ht="84" customHeight="1" x14ac:dyDescent="0.25">
      <c r="A18" s="35" t="s">
        <v>19</v>
      </c>
      <c r="B18" s="67"/>
      <c r="C18" s="68"/>
      <c r="D18" s="69"/>
      <c r="E18" s="56"/>
    </row>
    <row r="19" spans="1:5" ht="15.75" x14ac:dyDescent="0.25">
      <c r="A19" s="18"/>
      <c r="B19" s="20"/>
    </row>
    <row r="20" spans="1:5" ht="46.15" customHeight="1" x14ac:dyDescent="0.25">
      <c r="A20" s="36" t="s">
        <v>20</v>
      </c>
      <c r="B20" s="14"/>
      <c r="C20" s="14"/>
      <c r="D20" s="14"/>
      <c r="E20" s="14"/>
    </row>
    <row r="22" spans="1:5" ht="14.45" customHeight="1" x14ac:dyDescent="0.25">
      <c r="A22" s="49" t="s">
        <v>21</v>
      </c>
      <c r="B22" s="49"/>
      <c r="D22" s="70" t="s">
        <v>22</v>
      </c>
      <c r="E22" s="49"/>
    </row>
    <row r="23" spans="1:5" ht="15" customHeight="1" x14ac:dyDescent="0.25">
      <c r="A23" s="50" t="s">
        <v>23</v>
      </c>
      <c r="B23" s="50" t="s">
        <v>24</v>
      </c>
      <c r="D23" s="51" t="s">
        <v>23</v>
      </c>
      <c r="E23" s="51" t="s">
        <v>24</v>
      </c>
    </row>
    <row r="24" spans="1:5" ht="18" customHeight="1" x14ac:dyDescent="0.25">
      <c r="A24" s="71" t="s">
        <v>25</v>
      </c>
      <c r="B24" s="72"/>
      <c r="D24" s="57"/>
      <c r="E24" s="24"/>
    </row>
    <row r="25" spans="1:5" ht="18" customHeight="1" x14ac:dyDescent="0.25">
      <c r="A25" s="71" t="s">
        <v>26</v>
      </c>
      <c r="B25" s="72"/>
      <c r="D25" s="57"/>
      <c r="E25" s="73"/>
    </row>
    <row r="26" spans="1:5" ht="18" customHeight="1" x14ac:dyDescent="0.25">
      <c r="A26" s="71" t="s">
        <v>27</v>
      </c>
      <c r="B26" s="72"/>
      <c r="D26" s="57"/>
      <c r="E26" s="73"/>
    </row>
    <row r="27" spans="1:5" ht="18" customHeight="1" x14ac:dyDescent="0.25">
      <c r="A27" s="71" t="s">
        <v>28</v>
      </c>
      <c r="B27" s="72"/>
      <c r="D27" s="57"/>
      <c r="E27" s="73"/>
    </row>
    <row r="28" spans="1:5" ht="18" customHeight="1" x14ac:dyDescent="0.25">
      <c r="A28" s="71" t="s">
        <v>29</v>
      </c>
      <c r="B28" s="72"/>
      <c r="D28" s="57"/>
      <c r="E28" s="73"/>
    </row>
    <row r="29" spans="1:5" ht="18" customHeight="1" x14ac:dyDescent="0.25">
      <c r="A29" s="71" t="s">
        <v>30</v>
      </c>
      <c r="B29" s="72"/>
      <c r="D29" s="57"/>
      <c r="E29" s="73"/>
    </row>
    <row r="30" spans="1:5" ht="18" customHeight="1" x14ac:dyDescent="0.25">
      <c r="A30" s="71" t="s">
        <v>31</v>
      </c>
      <c r="B30" s="72"/>
      <c r="D30" s="57"/>
      <c r="E30" s="73"/>
    </row>
    <row r="31" spans="1:5" ht="18" customHeight="1" x14ac:dyDescent="0.25">
      <c r="A31" s="71" t="s">
        <v>32</v>
      </c>
      <c r="B31" s="72"/>
      <c r="D31" s="57"/>
      <c r="E31" s="73"/>
    </row>
    <row r="32" spans="1:5" ht="18" customHeight="1" x14ac:dyDescent="0.25">
      <c r="A32" s="71" t="s">
        <v>33</v>
      </c>
      <c r="B32" s="72"/>
      <c r="D32" s="57"/>
      <c r="E32" s="73"/>
    </row>
    <row r="33" spans="1:5" ht="18" customHeight="1" x14ac:dyDescent="0.25">
      <c r="A33" s="71" t="s">
        <v>34</v>
      </c>
      <c r="B33" s="72"/>
      <c r="D33" s="57"/>
      <c r="E33" s="73"/>
    </row>
    <row r="34" spans="1:5" ht="18" customHeight="1" x14ac:dyDescent="0.25">
      <c r="A34" s="71" t="s">
        <v>35</v>
      </c>
      <c r="B34" s="72"/>
      <c r="D34" s="57"/>
      <c r="E34" s="73"/>
    </row>
    <row r="35" spans="1:5" ht="18" customHeight="1" x14ac:dyDescent="0.25">
      <c r="A35" s="71" t="s">
        <v>36</v>
      </c>
      <c r="B35" s="72"/>
      <c r="D35" s="57"/>
      <c r="E35" s="73"/>
    </row>
    <row r="36" spans="1:5" ht="18" customHeight="1" x14ac:dyDescent="0.25">
      <c r="A36" s="71" t="s">
        <v>37</v>
      </c>
      <c r="B36" s="72"/>
      <c r="D36" s="57"/>
      <c r="E36" s="73"/>
    </row>
    <row r="37" spans="1:5" ht="18" customHeight="1" x14ac:dyDescent="0.25">
      <c r="A37" s="71" t="s">
        <v>38</v>
      </c>
      <c r="B37" s="72"/>
      <c r="D37" s="57"/>
      <c r="E37" s="24"/>
    </row>
    <row r="38" spans="1:5" ht="18" customHeight="1" x14ac:dyDescent="0.25">
      <c r="A38" s="71" t="s">
        <v>39</v>
      </c>
      <c r="B38" s="72"/>
      <c r="D38" s="57"/>
      <c r="E38" s="24"/>
    </row>
    <row r="39" spans="1:5" ht="43.15" customHeight="1" x14ac:dyDescent="0.25">
      <c r="A39" s="87" t="s">
        <v>40</v>
      </c>
      <c r="B39" s="72">
        <f>E39</f>
        <v>0</v>
      </c>
      <c r="D39" s="38" t="s">
        <v>41</v>
      </c>
      <c r="E39" s="73">
        <f>SUM(E24:E38)</f>
        <v>0</v>
      </c>
    </row>
    <row r="40" spans="1:5" ht="18" customHeight="1" x14ac:dyDescent="0.25">
      <c r="A40" s="74" t="s">
        <v>42</v>
      </c>
      <c r="B40" s="75">
        <f>SUM(B24:B39)</f>
        <v>0</v>
      </c>
    </row>
    <row r="41" spans="1:5" ht="18" customHeight="1" x14ac:dyDescent="0.25">
      <c r="A41" s="76"/>
      <c r="B41" s="77"/>
    </row>
    <row r="42" spans="1:5" ht="18" customHeight="1" x14ac:dyDescent="0.25">
      <c r="A42" s="78" t="s">
        <v>43</v>
      </c>
      <c r="B42" s="79"/>
      <c r="D42" s="39" t="s">
        <v>44</v>
      </c>
      <c r="E42" s="79"/>
    </row>
    <row r="43" spans="1:5" ht="18" customHeight="1" x14ac:dyDescent="0.25">
      <c r="A43" s="80" t="s">
        <v>45</v>
      </c>
      <c r="B43" s="72"/>
      <c r="D43" s="81" t="s">
        <v>46</v>
      </c>
      <c r="E43" s="82"/>
    </row>
    <row r="44" spans="1:5" ht="18" customHeight="1" x14ac:dyDescent="0.25">
      <c r="A44" s="80" t="s">
        <v>47</v>
      </c>
      <c r="B44" s="72"/>
      <c r="D44" s="57"/>
      <c r="E44" s="59"/>
    </row>
    <row r="45" spans="1:5" ht="18" customHeight="1" x14ac:dyDescent="0.25">
      <c r="A45" s="80" t="s">
        <v>48</v>
      </c>
      <c r="B45" s="72"/>
      <c r="C45" s="83"/>
      <c r="D45" s="27">
        <v>0</v>
      </c>
      <c r="E45" s="84"/>
    </row>
    <row r="46" spans="1:5" ht="18" customHeight="1" x14ac:dyDescent="0.25">
      <c r="A46" s="80" t="s">
        <v>49</v>
      </c>
      <c r="B46" s="72"/>
    </row>
    <row r="47" spans="1:5" ht="18" customHeight="1" x14ac:dyDescent="0.25">
      <c r="A47" s="74" t="s">
        <v>50</v>
      </c>
      <c r="B47" s="75">
        <f>SUM(B43:B46)</f>
        <v>0</v>
      </c>
    </row>
    <row r="49" spans="1:5" ht="46.15" customHeight="1" x14ac:dyDescent="0.25">
      <c r="A49" s="36" t="s">
        <v>51</v>
      </c>
      <c r="B49" s="14"/>
      <c r="C49" s="14"/>
      <c r="D49" s="14"/>
      <c r="E49" s="14"/>
    </row>
    <row r="50" spans="1:5" ht="12" customHeight="1" x14ac:dyDescent="0.25">
      <c r="A50" s="11"/>
      <c r="B50" s="12"/>
      <c r="C50" s="12"/>
      <c r="D50" s="12"/>
      <c r="E50" s="12"/>
    </row>
    <row r="51" spans="1:5" x14ac:dyDescent="0.25">
      <c r="A51" s="37" t="s">
        <v>52</v>
      </c>
      <c r="B51" s="83"/>
      <c r="C51" s="83"/>
    </row>
    <row r="52" spans="1:5" x14ac:dyDescent="0.25">
      <c r="A52" s="37" t="s">
        <v>53</v>
      </c>
      <c r="B52" s="37" t="s">
        <v>54</v>
      </c>
      <c r="C52" s="37" t="s">
        <v>55</v>
      </c>
      <c r="D52" s="21"/>
    </row>
    <row r="53" spans="1:5" ht="18" customHeight="1" x14ac:dyDescent="0.25">
      <c r="A53" s="24"/>
      <c r="B53" s="24"/>
      <c r="C53" s="22"/>
      <c r="D53" s="23"/>
    </row>
    <row r="54" spans="1:5" ht="18" customHeight="1" x14ac:dyDescent="0.25">
      <c r="A54" s="24"/>
      <c r="B54" s="24"/>
      <c r="C54" s="22"/>
      <c r="D54" s="23"/>
    </row>
    <row r="55" spans="1:5" ht="18" customHeight="1" x14ac:dyDescent="0.25">
      <c r="A55" s="24"/>
      <c r="B55" s="24"/>
      <c r="C55" s="22"/>
      <c r="D55" s="23"/>
    </row>
    <row r="56" spans="1:5" ht="18" customHeight="1" x14ac:dyDescent="0.25">
      <c r="A56" s="24"/>
      <c r="B56" s="24"/>
      <c r="C56" s="22"/>
      <c r="D56" s="23"/>
    </row>
    <row r="57" spans="1:5" ht="18" customHeight="1" x14ac:dyDescent="0.25">
      <c r="A57" s="24"/>
      <c r="B57" s="24"/>
      <c r="C57" s="22"/>
      <c r="D57" s="23"/>
    </row>
    <row r="58" spans="1:5" ht="18" customHeight="1" x14ac:dyDescent="0.25">
      <c r="A58" s="19"/>
      <c r="B58" s="24"/>
      <c r="C58" s="22"/>
      <c r="D58" s="23"/>
    </row>
    <row r="59" spans="1:5" ht="18" customHeight="1" x14ac:dyDescent="0.25">
      <c r="A59" s="30" t="s">
        <v>56</v>
      </c>
      <c r="B59" s="85"/>
      <c r="C59" s="25">
        <f>SUM(C53:C58)</f>
        <v>0</v>
      </c>
      <c r="D59" s="23"/>
    </row>
    <row r="60" spans="1:5" ht="12" customHeight="1" x14ac:dyDescent="0.25"/>
    <row r="61" spans="1:5" x14ac:dyDescent="0.25">
      <c r="A61" s="37" t="s">
        <v>57</v>
      </c>
      <c r="B61" s="86"/>
      <c r="C61" s="86"/>
    </row>
    <row r="62" spans="1:5" x14ac:dyDescent="0.25">
      <c r="A62" s="37" t="s">
        <v>58</v>
      </c>
      <c r="B62" s="37" t="s">
        <v>54</v>
      </c>
      <c r="C62" s="37" t="s">
        <v>55</v>
      </c>
      <c r="D62" s="21"/>
    </row>
    <row r="63" spans="1:5" ht="18" customHeight="1" x14ac:dyDescent="0.25">
      <c r="A63" s="24"/>
      <c r="B63" s="24"/>
      <c r="C63" s="22"/>
      <c r="D63" s="23"/>
    </row>
    <row r="64" spans="1:5" ht="18" customHeight="1" x14ac:dyDescent="0.25">
      <c r="A64" s="24"/>
      <c r="B64" s="24"/>
      <c r="C64" s="22"/>
      <c r="D64" s="23"/>
    </row>
    <row r="65" spans="1:4" ht="18" customHeight="1" x14ac:dyDescent="0.25">
      <c r="A65" s="24"/>
      <c r="B65" s="24"/>
      <c r="C65" s="22"/>
      <c r="D65" s="23"/>
    </row>
    <row r="66" spans="1:4" ht="18" customHeight="1" x14ac:dyDescent="0.25">
      <c r="A66" s="24"/>
      <c r="B66" s="24"/>
      <c r="C66" s="22"/>
      <c r="D66" s="23"/>
    </row>
    <row r="67" spans="1:4" ht="18" customHeight="1" x14ac:dyDescent="0.25">
      <c r="A67" s="19"/>
      <c r="B67" s="24"/>
      <c r="C67" s="22"/>
      <c r="D67" s="23"/>
    </row>
    <row r="68" spans="1:4" ht="18" customHeight="1" x14ac:dyDescent="0.25">
      <c r="A68" s="19"/>
      <c r="B68" s="24"/>
      <c r="C68" s="22"/>
      <c r="D68" s="23"/>
    </row>
    <row r="69" spans="1:4" ht="18" customHeight="1" x14ac:dyDescent="0.25">
      <c r="A69" s="19" t="s">
        <v>56</v>
      </c>
      <c r="B69" s="85"/>
      <c r="C69" s="25">
        <f>SUM(C63:C68)</f>
        <v>0</v>
      </c>
      <c r="D69" s="23"/>
    </row>
    <row r="70" spans="1:4" ht="12" customHeight="1" x14ac:dyDescent="0.25"/>
    <row r="71" spans="1:4" x14ac:dyDescent="0.25">
      <c r="A71" s="37" t="s">
        <v>59</v>
      </c>
      <c r="B71" s="86"/>
      <c r="C71" s="86"/>
    </row>
    <row r="72" spans="1:4" x14ac:dyDescent="0.25">
      <c r="A72" s="37" t="s">
        <v>60</v>
      </c>
      <c r="B72" s="37" t="s">
        <v>54</v>
      </c>
      <c r="C72" s="37" t="s">
        <v>55</v>
      </c>
      <c r="D72" s="21"/>
    </row>
    <row r="73" spans="1:4" ht="18" customHeight="1" x14ac:dyDescent="0.25">
      <c r="A73" s="24"/>
      <c r="B73" s="24"/>
      <c r="C73" s="22"/>
      <c r="D73" s="23"/>
    </row>
    <row r="74" spans="1:4" ht="18" customHeight="1" x14ac:dyDescent="0.25">
      <c r="A74" s="24"/>
      <c r="B74" s="24"/>
      <c r="C74" s="22"/>
      <c r="D74" s="23"/>
    </row>
    <row r="75" spans="1:4" ht="18" customHeight="1" x14ac:dyDescent="0.25">
      <c r="A75" s="24"/>
      <c r="B75" s="24"/>
      <c r="C75" s="22"/>
      <c r="D75" s="23"/>
    </row>
    <row r="76" spans="1:4" ht="18" customHeight="1" x14ac:dyDescent="0.25">
      <c r="A76" s="24"/>
      <c r="B76" s="24"/>
      <c r="C76" s="22"/>
      <c r="D76" s="23"/>
    </row>
    <row r="77" spans="1:4" ht="18" customHeight="1" x14ac:dyDescent="0.25">
      <c r="A77" s="19"/>
      <c r="B77" s="24"/>
      <c r="C77" s="22"/>
      <c r="D77" s="23"/>
    </row>
    <row r="78" spans="1:4" ht="18" customHeight="1" x14ac:dyDescent="0.25">
      <c r="A78" s="19"/>
      <c r="B78" s="24"/>
      <c r="C78" s="22"/>
      <c r="D78" s="23"/>
    </row>
    <row r="79" spans="1:4" ht="18" customHeight="1" x14ac:dyDescent="0.25">
      <c r="A79" s="30" t="s">
        <v>56</v>
      </c>
      <c r="B79" s="85"/>
      <c r="C79" s="25">
        <f>SUM(C73:C78)</f>
        <v>0</v>
      </c>
      <c r="D79" s="23"/>
    </row>
    <row r="80" spans="1:4" ht="15.75" x14ac:dyDescent="0.25">
      <c r="A80" s="40" t="s">
        <v>61</v>
      </c>
      <c r="B80" s="24"/>
      <c r="C80" s="25">
        <f>C59+C69+C79</f>
        <v>0</v>
      </c>
      <c r="D80" s="23"/>
    </row>
    <row r="81" spans="1:5" ht="15.6" customHeight="1" x14ac:dyDescent="0.25">
      <c r="A81" s="13"/>
      <c r="B81" s="83"/>
      <c r="C81" s="20"/>
      <c r="D81" s="20"/>
    </row>
    <row r="82" spans="1:5" ht="46.15" customHeight="1" x14ac:dyDescent="0.25">
      <c r="A82" s="36" t="s">
        <v>62</v>
      </c>
      <c r="B82" s="14"/>
      <c r="C82" s="14"/>
      <c r="D82" s="14"/>
      <c r="E82" s="14"/>
    </row>
    <row r="83" spans="1:5" x14ac:dyDescent="0.25">
      <c r="A83" s="41" t="s">
        <v>63</v>
      </c>
      <c r="B83" s="26" t="e">
        <f>(B40/(B40+B47))</f>
        <v>#DIV/0!</v>
      </c>
    </row>
    <row r="84" spans="1:5" x14ac:dyDescent="0.25">
      <c r="A84" s="41" t="s">
        <v>64</v>
      </c>
      <c r="B84" s="26" t="e">
        <f>(B40+C80)/(B40+B47+C80)</f>
        <v>#DIV/0!</v>
      </c>
    </row>
    <row r="85" spans="1:5" x14ac:dyDescent="0.25">
      <c r="A85" s="41" t="s">
        <v>65</v>
      </c>
      <c r="B85" s="26" t="e">
        <f>B84+D45</f>
        <v>#DIV/0!</v>
      </c>
    </row>
    <row r="86" spans="1:5" x14ac:dyDescent="0.25">
      <c r="A86" s="41" t="s">
        <v>66</v>
      </c>
      <c r="B86" s="26" t="e">
        <f>B83+5%</f>
        <v>#DIV/0!</v>
      </c>
    </row>
    <row r="87" spans="1:5" x14ac:dyDescent="0.25">
      <c r="A87" s="90" t="s">
        <v>67</v>
      </c>
      <c r="B87" s="90" t="e">
        <f>IF(B85&gt;B86,B86,B85)</f>
        <v>#DIV/0!</v>
      </c>
    </row>
    <row r="98" ht="28.15" customHeight="1" x14ac:dyDescent="0.25"/>
  </sheetData>
  <dataValidations count="1">
    <dataValidation type="list" allowBlank="1" showInputMessage="1" showErrorMessage="1" errorTitle="Select" error="Please select a planning unit from the dropdown list." prompt="Click on the arrow and select your planning unit from the dropdown list." sqref="C4:D4 B4" xr:uid="{00000000-0002-0000-0000-000000000000}">
      <formula1>Recycle</formula1>
    </dataValidation>
  </dataValidations>
  <printOptions horizontalCentered="1" verticalCentered="1"/>
  <pageMargins left="0.25" right="0.25" top="0.75" bottom="0.75" header="0.3" footer="0.3"/>
  <pageSetup scale="63" fitToHeight="0" orientation="portrait" r:id="rId1"/>
  <headerFooter>
    <oddFooter>Page &amp;P</oddFooter>
  </headerFooter>
  <rowBreaks count="2" manualBreakCount="2">
    <brk id="18" max="16383" man="1"/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1"/>
  <sheetViews>
    <sheetView topLeftCell="A37" workbookViewId="0">
      <selection activeCell="A61" sqref="A61"/>
    </sheetView>
  </sheetViews>
  <sheetFormatPr defaultRowHeight="15" x14ac:dyDescent="0.25"/>
  <cols>
    <col min="1" max="1" width="49.140625" customWidth="1"/>
  </cols>
  <sheetData>
    <row r="1" spans="1:1" x14ac:dyDescent="0.25">
      <c r="A1" s="3" t="s">
        <v>68</v>
      </c>
    </row>
    <row r="2" spans="1:1" x14ac:dyDescent="0.25">
      <c r="A2" s="3" t="s">
        <v>69</v>
      </c>
    </row>
    <row r="3" spans="1:1" x14ac:dyDescent="0.25">
      <c r="A3" s="3" t="s">
        <v>70</v>
      </c>
    </row>
    <row r="4" spans="1:1" x14ac:dyDescent="0.25">
      <c r="A4" s="3" t="s">
        <v>71</v>
      </c>
    </row>
    <row r="5" spans="1:1" x14ac:dyDescent="0.25">
      <c r="A5" s="3" t="s">
        <v>72</v>
      </c>
    </row>
    <row r="6" spans="1:1" x14ac:dyDescent="0.25">
      <c r="A6" s="3" t="s">
        <v>73</v>
      </c>
    </row>
    <row r="7" spans="1:1" x14ac:dyDescent="0.25">
      <c r="A7" s="7" t="s">
        <v>74</v>
      </c>
    </row>
    <row r="8" spans="1:1" x14ac:dyDescent="0.25">
      <c r="A8" s="3" t="s">
        <v>75</v>
      </c>
    </row>
    <row r="9" spans="1:1" x14ac:dyDescent="0.25">
      <c r="A9" s="3" t="s">
        <v>76</v>
      </c>
    </row>
    <row r="10" spans="1:1" x14ac:dyDescent="0.25">
      <c r="A10" s="3" t="s">
        <v>77</v>
      </c>
    </row>
    <row r="11" spans="1:1" x14ac:dyDescent="0.25">
      <c r="A11" s="3" t="s">
        <v>78</v>
      </c>
    </row>
    <row r="12" spans="1:1" x14ac:dyDescent="0.25">
      <c r="A12" s="3" t="s">
        <v>79</v>
      </c>
    </row>
    <row r="13" spans="1:1" x14ac:dyDescent="0.25">
      <c r="A13" s="3" t="s">
        <v>80</v>
      </c>
    </row>
    <row r="14" spans="1:1" x14ac:dyDescent="0.25">
      <c r="A14" s="3" t="s">
        <v>81</v>
      </c>
    </row>
    <row r="15" spans="1:1" x14ac:dyDescent="0.25">
      <c r="A15" s="3" t="s">
        <v>82</v>
      </c>
    </row>
    <row r="16" spans="1:1" x14ac:dyDescent="0.25">
      <c r="A16" s="8" t="s">
        <v>83</v>
      </c>
    </row>
    <row r="17" spans="1:1" x14ac:dyDescent="0.25">
      <c r="A17" s="3" t="s">
        <v>84</v>
      </c>
    </row>
    <row r="18" spans="1:1" x14ac:dyDescent="0.25">
      <c r="A18" s="3" t="s">
        <v>85</v>
      </c>
    </row>
    <row r="19" spans="1:1" x14ac:dyDescent="0.25">
      <c r="A19" s="7" t="s">
        <v>86</v>
      </c>
    </row>
    <row r="20" spans="1:1" x14ac:dyDescent="0.25">
      <c r="A20" s="3" t="s">
        <v>87</v>
      </c>
    </row>
    <row r="21" spans="1:1" x14ac:dyDescent="0.25">
      <c r="A21" s="3" t="s">
        <v>88</v>
      </c>
    </row>
    <row r="22" spans="1:1" x14ac:dyDescent="0.25">
      <c r="A22" s="3" t="s">
        <v>89</v>
      </c>
    </row>
    <row r="23" spans="1:1" x14ac:dyDescent="0.25">
      <c r="A23" s="3" t="s">
        <v>90</v>
      </c>
    </row>
    <row r="24" spans="1:1" x14ac:dyDescent="0.25">
      <c r="A24" s="3" t="s">
        <v>91</v>
      </c>
    </row>
    <row r="25" spans="1:1" x14ac:dyDescent="0.25">
      <c r="A25" s="3" t="s">
        <v>92</v>
      </c>
    </row>
    <row r="26" spans="1:1" x14ac:dyDescent="0.25">
      <c r="A26" s="3" t="s">
        <v>93</v>
      </c>
    </row>
    <row r="27" spans="1:1" x14ac:dyDescent="0.25">
      <c r="A27" s="3" t="s">
        <v>94</v>
      </c>
    </row>
    <row r="28" spans="1:1" x14ac:dyDescent="0.25">
      <c r="A28" s="3" t="s">
        <v>95</v>
      </c>
    </row>
    <row r="29" spans="1:1" x14ac:dyDescent="0.25">
      <c r="A29" s="3" t="s">
        <v>96</v>
      </c>
    </row>
    <row r="30" spans="1:1" x14ac:dyDescent="0.25">
      <c r="A30" s="3" t="s">
        <v>97</v>
      </c>
    </row>
    <row r="31" spans="1:1" x14ac:dyDescent="0.25">
      <c r="A31" s="3" t="s">
        <v>98</v>
      </c>
    </row>
    <row r="32" spans="1:1" x14ac:dyDescent="0.25">
      <c r="A32" s="3" t="s">
        <v>99</v>
      </c>
    </row>
    <row r="33" spans="1:1" x14ac:dyDescent="0.25">
      <c r="A33" s="3" t="s">
        <v>100</v>
      </c>
    </row>
    <row r="34" spans="1:1" x14ac:dyDescent="0.25">
      <c r="A34" s="3" t="s">
        <v>101</v>
      </c>
    </row>
    <row r="35" spans="1:1" x14ac:dyDescent="0.25">
      <c r="A35" s="3" t="s">
        <v>102</v>
      </c>
    </row>
    <row r="36" spans="1:1" x14ac:dyDescent="0.25">
      <c r="A36" s="3" t="s">
        <v>103</v>
      </c>
    </row>
    <row r="37" spans="1:1" x14ac:dyDescent="0.25">
      <c r="A37" s="3" t="s">
        <v>104</v>
      </c>
    </row>
    <row r="38" spans="1:1" x14ac:dyDescent="0.25">
      <c r="A38" s="3" t="s">
        <v>105</v>
      </c>
    </row>
    <row r="39" spans="1:1" x14ac:dyDescent="0.25">
      <c r="A39" s="3" t="s">
        <v>106</v>
      </c>
    </row>
    <row r="40" spans="1:1" x14ac:dyDescent="0.25">
      <c r="A40" s="3" t="s">
        <v>107</v>
      </c>
    </row>
    <row r="41" spans="1:1" x14ac:dyDescent="0.25">
      <c r="A41" s="9" t="s">
        <v>108</v>
      </c>
    </row>
    <row r="42" spans="1:1" x14ac:dyDescent="0.25">
      <c r="A42" s="6" t="s">
        <v>109</v>
      </c>
    </row>
    <row r="43" spans="1:1" x14ac:dyDescent="0.25">
      <c r="A43" s="3" t="s">
        <v>110</v>
      </c>
    </row>
    <row r="44" spans="1:1" x14ac:dyDescent="0.25">
      <c r="A44" s="10" t="s">
        <v>111</v>
      </c>
    </row>
    <row r="45" spans="1:1" x14ac:dyDescent="0.25">
      <c r="A45" s="3" t="s">
        <v>112</v>
      </c>
    </row>
    <row r="46" spans="1:1" x14ac:dyDescent="0.25">
      <c r="A46" s="3" t="s">
        <v>113</v>
      </c>
    </row>
    <row r="47" spans="1:1" x14ac:dyDescent="0.25">
      <c r="A47" s="7" t="s">
        <v>114</v>
      </c>
    </row>
    <row r="48" spans="1:1" x14ac:dyDescent="0.25">
      <c r="A48" s="3" t="s">
        <v>115</v>
      </c>
    </row>
    <row r="49" spans="1:1" x14ac:dyDescent="0.25">
      <c r="A49" s="3" t="s">
        <v>116</v>
      </c>
    </row>
    <row r="50" spans="1:1" x14ac:dyDescent="0.25">
      <c r="A50" s="3" t="s">
        <v>117</v>
      </c>
    </row>
    <row r="51" spans="1:1" x14ac:dyDescent="0.25">
      <c r="A51" s="3" t="s">
        <v>118</v>
      </c>
    </row>
    <row r="52" spans="1:1" x14ac:dyDescent="0.25">
      <c r="A52" s="3" t="s">
        <v>119</v>
      </c>
    </row>
    <row r="53" spans="1:1" x14ac:dyDescent="0.25">
      <c r="A53" s="3" t="s">
        <v>120</v>
      </c>
    </row>
    <row r="54" spans="1:1" x14ac:dyDescent="0.25">
      <c r="A54" s="3" t="s">
        <v>121</v>
      </c>
    </row>
    <row r="55" spans="1:1" x14ac:dyDescent="0.25">
      <c r="A55" s="3" t="s">
        <v>122</v>
      </c>
    </row>
    <row r="56" spans="1:1" x14ac:dyDescent="0.25">
      <c r="A56" s="6" t="s">
        <v>123</v>
      </c>
    </row>
    <row r="57" spans="1:1" x14ac:dyDescent="0.25">
      <c r="A57" s="3" t="s">
        <v>124</v>
      </c>
    </row>
    <row r="58" spans="1:1" x14ac:dyDescent="0.25">
      <c r="A58" s="3" t="s">
        <v>125</v>
      </c>
    </row>
    <row r="59" spans="1:1" x14ac:dyDescent="0.25">
      <c r="A59" s="3" t="s">
        <v>126</v>
      </c>
    </row>
    <row r="60" spans="1:1" x14ac:dyDescent="0.25">
      <c r="A60" s="3" t="s">
        <v>127</v>
      </c>
    </row>
    <row r="61" spans="1:1" x14ac:dyDescent="0.25">
      <c r="A61" s="3" t="s">
        <v>128</v>
      </c>
    </row>
    <row r="62" spans="1:1" x14ac:dyDescent="0.25">
      <c r="A62" s="8" t="s">
        <v>129</v>
      </c>
    </row>
    <row r="63" spans="1:1" x14ac:dyDescent="0.25">
      <c r="A63" s="7" t="s">
        <v>130</v>
      </c>
    </row>
    <row r="64" spans="1:1" x14ac:dyDescent="0.25">
      <c r="A64" s="3" t="s">
        <v>131</v>
      </c>
    </row>
    <row r="65" spans="1:1" x14ac:dyDescent="0.25">
      <c r="A65" s="3" t="s">
        <v>132</v>
      </c>
    </row>
    <row r="66" spans="1:1" x14ac:dyDescent="0.25">
      <c r="A66" s="3" t="s">
        <v>133</v>
      </c>
    </row>
    <row r="67" spans="1:1" x14ac:dyDescent="0.25">
      <c r="A67" s="3" t="s">
        <v>134</v>
      </c>
    </row>
    <row r="68" spans="1:1" x14ac:dyDescent="0.25">
      <c r="A68" s="3" t="s">
        <v>135</v>
      </c>
    </row>
    <row r="69" spans="1:1" x14ac:dyDescent="0.25">
      <c r="A69" s="3" t="s">
        <v>136</v>
      </c>
    </row>
    <row r="70" spans="1:1" x14ac:dyDescent="0.25">
      <c r="A70" s="7" t="s">
        <v>137</v>
      </c>
    </row>
    <row r="71" spans="1:1" x14ac:dyDescent="0.25">
      <c r="A71" s="3" t="s">
        <v>138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2"/>
  <sheetViews>
    <sheetView tabSelected="1" workbookViewId="0">
      <pane ySplit="1" topLeftCell="A2" activePane="bottomLeft" state="frozen"/>
      <selection pane="bottomLeft" activeCell="A25" sqref="A25"/>
    </sheetView>
  </sheetViews>
  <sheetFormatPr defaultRowHeight="15" x14ac:dyDescent="0.25"/>
  <cols>
    <col min="1" max="1" width="42.5703125" customWidth="1"/>
    <col min="2" max="2" width="25.42578125" customWidth="1"/>
    <col min="3" max="3" width="30.7109375" customWidth="1"/>
    <col min="4" max="4" width="36.7109375" customWidth="1"/>
    <col min="5" max="5" width="26.140625" customWidth="1"/>
  </cols>
  <sheetData>
    <row r="1" spans="1:5" x14ac:dyDescent="0.25">
      <c r="A1" s="1" t="s">
        <v>139</v>
      </c>
      <c r="B1" s="2" t="s">
        <v>140</v>
      </c>
      <c r="C1" s="2" t="s">
        <v>141</v>
      </c>
      <c r="D1" s="2" t="s">
        <v>142</v>
      </c>
      <c r="E1" s="2" t="s">
        <v>143</v>
      </c>
    </row>
    <row r="2" spans="1:5" ht="51.75" x14ac:dyDescent="0.25">
      <c r="A2" s="3" t="s">
        <v>144</v>
      </c>
      <c r="B2" s="3" t="s">
        <v>145</v>
      </c>
      <c r="C2" s="4"/>
      <c r="D2" s="5" t="s">
        <v>146</v>
      </c>
    </row>
    <row r="3" spans="1:5" x14ac:dyDescent="0.25">
      <c r="A3" s="3" t="s">
        <v>147</v>
      </c>
      <c r="B3" s="4"/>
      <c r="C3" s="4" t="s">
        <v>148</v>
      </c>
      <c r="D3" s="4"/>
    </row>
    <row r="4" spans="1:5" x14ac:dyDescent="0.25">
      <c r="A4" s="3" t="s">
        <v>149</v>
      </c>
      <c r="B4" s="3" t="s">
        <v>150</v>
      </c>
      <c r="C4" s="4" t="s">
        <v>151</v>
      </c>
      <c r="D4" s="4" t="s">
        <v>152</v>
      </c>
    </row>
    <row r="5" spans="1:5" x14ac:dyDescent="0.25">
      <c r="A5" s="3" t="s">
        <v>153</v>
      </c>
      <c r="B5" s="3" t="s">
        <v>154</v>
      </c>
      <c r="C5" s="4"/>
      <c r="D5" s="4"/>
    </row>
    <row r="6" spans="1:5" x14ac:dyDescent="0.25">
      <c r="A6" s="3" t="s">
        <v>155</v>
      </c>
      <c r="B6" s="3" t="s">
        <v>156</v>
      </c>
      <c r="C6" s="4"/>
      <c r="D6" s="4" t="s">
        <v>156</v>
      </c>
    </row>
    <row r="7" spans="1:5" x14ac:dyDescent="0.25">
      <c r="A7" s="3" t="s">
        <v>157</v>
      </c>
      <c r="B7" s="4" t="s">
        <v>158</v>
      </c>
      <c r="C7" s="4"/>
      <c r="D7" s="4"/>
    </row>
    <row r="8" spans="1:5" ht="26.25" x14ac:dyDescent="0.25">
      <c r="A8" s="7" t="s">
        <v>159</v>
      </c>
      <c r="B8" s="4" t="s">
        <v>160</v>
      </c>
      <c r="C8" s="4" t="s">
        <v>161</v>
      </c>
      <c r="D8" s="4" t="s">
        <v>162</v>
      </c>
    </row>
    <row r="9" spans="1:5" x14ac:dyDescent="0.25">
      <c r="A9" s="3" t="s">
        <v>163</v>
      </c>
      <c r="B9" s="4" t="s">
        <v>164</v>
      </c>
      <c r="C9" s="4"/>
      <c r="D9" s="4"/>
    </row>
    <row r="10" spans="1:5" x14ac:dyDescent="0.25">
      <c r="A10" s="3" t="s">
        <v>165</v>
      </c>
      <c r="B10" s="4" t="s">
        <v>166</v>
      </c>
      <c r="C10" s="4"/>
      <c r="D10" s="4" t="s">
        <v>166</v>
      </c>
    </row>
    <row r="11" spans="1:5" x14ac:dyDescent="0.25">
      <c r="A11" s="3" t="s">
        <v>167</v>
      </c>
      <c r="B11" s="3" t="s">
        <v>168</v>
      </c>
      <c r="C11" s="4"/>
      <c r="D11" s="3" t="s">
        <v>169</v>
      </c>
    </row>
    <row r="12" spans="1:5" x14ac:dyDescent="0.25">
      <c r="A12" s="3" t="s">
        <v>170</v>
      </c>
      <c r="B12" s="4"/>
      <c r="C12" s="4" t="s">
        <v>171</v>
      </c>
      <c r="D12" s="4"/>
    </row>
    <row r="13" spans="1:5" x14ac:dyDescent="0.25">
      <c r="A13" s="3" t="s">
        <v>172</v>
      </c>
      <c r="B13" s="4" t="s">
        <v>173</v>
      </c>
      <c r="C13" s="4"/>
      <c r="D13" s="4" t="s">
        <v>174</v>
      </c>
    </row>
    <row r="14" spans="1:5" x14ac:dyDescent="0.25">
      <c r="A14" s="3" t="s">
        <v>175</v>
      </c>
      <c r="B14" s="3" t="s">
        <v>176</v>
      </c>
      <c r="C14" s="4"/>
      <c r="D14" s="3" t="s">
        <v>177</v>
      </c>
    </row>
    <row r="15" spans="1:5" x14ac:dyDescent="0.25">
      <c r="A15" s="3" t="s">
        <v>178</v>
      </c>
      <c r="B15" s="3" t="s">
        <v>179</v>
      </c>
      <c r="C15" s="4"/>
      <c r="D15" s="3" t="s">
        <v>180</v>
      </c>
    </row>
    <row r="16" spans="1:5" x14ac:dyDescent="0.25">
      <c r="A16" s="3" t="s">
        <v>181</v>
      </c>
      <c r="B16" s="4" t="s">
        <v>182</v>
      </c>
      <c r="C16" s="4" t="s">
        <v>183</v>
      </c>
      <c r="D16" s="5" t="s">
        <v>184</v>
      </c>
    </row>
    <row r="17" spans="1:4" ht="51.75" x14ac:dyDescent="0.25">
      <c r="A17" s="8" t="s">
        <v>185</v>
      </c>
      <c r="B17" s="5" t="s">
        <v>186</v>
      </c>
      <c r="C17" s="5" t="s">
        <v>187</v>
      </c>
      <c r="D17" s="4" t="s">
        <v>188</v>
      </c>
    </row>
    <row r="18" spans="1:4" x14ac:dyDescent="0.25">
      <c r="A18" s="3" t="s">
        <v>189</v>
      </c>
      <c r="B18" s="4" t="s">
        <v>190</v>
      </c>
      <c r="C18" s="4"/>
      <c r="D18" s="4" t="s">
        <v>191</v>
      </c>
    </row>
    <row r="19" spans="1:4" x14ac:dyDescent="0.25">
      <c r="A19" s="3" t="s">
        <v>192</v>
      </c>
      <c r="B19" s="4" t="s">
        <v>193</v>
      </c>
      <c r="C19" s="4"/>
      <c r="D19" s="4"/>
    </row>
    <row r="20" spans="1:4" ht="26.25" x14ac:dyDescent="0.25">
      <c r="A20" s="7" t="s">
        <v>194</v>
      </c>
      <c r="B20" s="3" t="s">
        <v>195</v>
      </c>
      <c r="C20" s="4"/>
      <c r="D20" s="5" t="s">
        <v>196</v>
      </c>
    </row>
    <row r="21" spans="1:4" x14ac:dyDescent="0.25">
      <c r="A21" s="3" t="s">
        <v>197</v>
      </c>
      <c r="B21" s="4"/>
      <c r="C21" s="4" t="s">
        <v>198</v>
      </c>
      <c r="D21" s="4"/>
    </row>
    <row r="22" spans="1:4" x14ac:dyDescent="0.25">
      <c r="A22" s="3" t="s">
        <v>199</v>
      </c>
      <c r="B22" s="4"/>
      <c r="C22" s="4" t="s">
        <v>200</v>
      </c>
      <c r="D22" s="4"/>
    </row>
    <row r="23" spans="1:4" x14ac:dyDescent="0.25">
      <c r="A23" s="3" t="s">
        <v>201</v>
      </c>
      <c r="B23" s="4" t="s">
        <v>200</v>
      </c>
      <c r="C23" s="4"/>
      <c r="D23" s="4" t="s">
        <v>202</v>
      </c>
    </row>
    <row r="24" spans="1:4" x14ac:dyDescent="0.25">
      <c r="A24" s="3" t="s">
        <v>203</v>
      </c>
      <c r="B24" s="4"/>
      <c r="C24" s="4" t="s">
        <v>204</v>
      </c>
      <c r="D24" s="4"/>
    </row>
    <row r="25" spans="1:4" x14ac:dyDescent="0.25">
      <c r="A25" s="3" t="s">
        <v>205</v>
      </c>
      <c r="B25" s="4" t="s">
        <v>206</v>
      </c>
      <c r="C25" s="4"/>
      <c r="D25" s="4" t="s">
        <v>207</v>
      </c>
    </row>
    <row r="26" spans="1:4" x14ac:dyDescent="0.25">
      <c r="A26" s="3" t="s">
        <v>208</v>
      </c>
      <c r="B26" s="4" t="s">
        <v>209</v>
      </c>
      <c r="C26" s="4"/>
      <c r="D26" s="4" t="s">
        <v>209</v>
      </c>
    </row>
    <row r="27" spans="1:4" x14ac:dyDescent="0.25">
      <c r="A27" s="3" t="s">
        <v>210</v>
      </c>
      <c r="B27" s="4" t="s">
        <v>211</v>
      </c>
      <c r="C27" s="4"/>
      <c r="D27" s="4" t="s">
        <v>212</v>
      </c>
    </row>
    <row r="28" spans="1:4" x14ac:dyDescent="0.25">
      <c r="A28" s="3" t="s">
        <v>213</v>
      </c>
      <c r="B28" s="3" t="s">
        <v>214</v>
      </c>
      <c r="C28" s="4"/>
      <c r="D28" s="4"/>
    </row>
    <row r="29" spans="1:4" ht="26.25" x14ac:dyDescent="0.25">
      <c r="A29" s="3" t="s">
        <v>215</v>
      </c>
      <c r="B29" s="4" t="s">
        <v>216</v>
      </c>
      <c r="C29" s="4"/>
      <c r="D29" s="5" t="s">
        <v>217</v>
      </c>
    </row>
    <row r="30" spans="1:4" x14ac:dyDescent="0.25">
      <c r="A30" s="3" t="s">
        <v>218</v>
      </c>
      <c r="B30" s="4" t="s">
        <v>219</v>
      </c>
      <c r="C30" s="4"/>
      <c r="D30" s="4"/>
    </row>
    <row r="31" spans="1:4" x14ac:dyDescent="0.25">
      <c r="A31" s="3" t="s">
        <v>220</v>
      </c>
      <c r="B31" s="4"/>
      <c r="C31" s="4"/>
      <c r="D31" s="4" t="s">
        <v>221</v>
      </c>
    </row>
    <row r="32" spans="1:4" x14ac:dyDescent="0.25">
      <c r="A32" s="3" t="s">
        <v>222</v>
      </c>
      <c r="B32" s="4" t="s">
        <v>223</v>
      </c>
      <c r="C32" s="4"/>
      <c r="D32" s="4" t="s">
        <v>224</v>
      </c>
    </row>
    <row r="33" spans="1:4" x14ac:dyDescent="0.25">
      <c r="A33" s="3" t="s">
        <v>225</v>
      </c>
      <c r="B33" s="4" t="s">
        <v>226</v>
      </c>
      <c r="C33" s="4"/>
      <c r="D33" s="4"/>
    </row>
    <row r="34" spans="1:4" x14ac:dyDescent="0.25">
      <c r="A34" s="3" t="s">
        <v>227</v>
      </c>
      <c r="B34" s="4" t="s">
        <v>228</v>
      </c>
      <c r="C34" s="4"/>
      <c r="D34" s="4" t="s">
        <v>229</v>
      </c>
    </row>
    <row r="35" spans="1:4" ht="26.25" x14ac:dyDescent="0.25">
      <c r="A35" s="3" t="s">
        <v>230</v>
      </c>
      <c r="B35" s="4" t="s">
        <v>231</v>
      </c>
      <c r="C35" s="4"/>
      <c r="D35" s="5" t="s">
        <v>232</v>
      </c>
    </row>
    <row r="36" spans="1:4" x14ac:dyDescent="0.25">
      <c r="A36" s="3" t="s">
        <v>233</v>
      </c>
      <c r="B36" s="4" t="s">
        <v>234</v>
      </c>
      <c r="C36" s="4"/>
      <c r="D36" s="4" t="s">
        <v>235</v>
      </c>
    </row>
    <row r="37" spans="1:4" x14ac:dyDescent="0.25">
      <c r="A37" s="3" t="s">
        <v>236</v>
      </c>
      <c r="B37" s="3" t="s">
        <v>237</v>
      </c>
      <c r="C37" s="4"/>
      <c r="D37" s="4" t="s">
        <v>238</v>
      </c>
    </row>
    <row r="38" spans="1:4" x14ac:dyDescent="0.25">
      <c r="A38" s="3" t="s">
        <v>239</v>
      </c>
      <c r="B38" s="4" t="s">
        <v>240</v>
      </c>
      <c r="C38" s="4"/>
      <c r="D38" s="4" t="s">
        <v>240</v>
      </c>
    </row>
    <row r="39" spans="1:4" x14ac:dyDescent="0.25">
      <c r="A39" s="3" t="s">
        <v>241</v>
      </c>
      <c r="B39" s="4"/>
      <c r="C39" s="3" t="s">
        <v>242</v>
      </c>
      <c r="D39" s="4"/>
    </row>
    <row r="40" spans="1:4" x14ac:dyDescent="0.25">
      <c r="A40" s="3" t="s">
        <v>243</v>
      </c>
      <c r="B40" s="4"/>
      <c r="C40" s="3" t="s">
        <v>244</v>
      </c>
      <c r="D40" s="4"/>
    </row>
    <row r="41" spans="1:4" x14ac:dyDescent="0.25">
      <c r="A41" s="3" t="s">
        <v>245</v>
      </c>
      <c r="B41" s="4" t="s">
        <v>246</v>
      </c>
      <c r="C41" s="4" t="s">
        <v>247</v>
      </c>
      <c r="D41" s="4" t="s">
        <v>248</v>
      </c>
    </row>
    <row r="42" spans="1:4" ht="25.5" x14ac:dyDescent="0.25">
      <c r="A42" s="9" t="s">
        <v>249</v>
      </c>
      <c r="B42" s="4" t="s">
        <v>250</v>
      </c>
      <c r="C42" s="4"/>
      <c r="D42" s="4" t="s">
        <v>251</v>
      </c>
    </row>
    <row r="43" spans="1:4" ht="39" x14ac:dyDescent="0.25">
      <c r="A43" s="6" t="s">
        <v>252</v>
      </c>
      <c r="B43" s="4" t="s">
        <v>253</v>
      </c>
      <c r="C43" s="4"/>
      <c r="D43" s="5" t="s">
        <v>254</v>
      </c>
    </row>
    <row r="44" spans="1:4" x14ac:dyDescent="0.25">
      <c r="A44" s="3" t="s">
        <v>255</v>
      </c>
      <c r="B44" s="4"/>
      <c r="C44" s="4" t="s">
        <v>256</v>
      </c>
      <c r="D44" s="4"/>
    </row>
    <row r="45" spans="1:4" ht="39" x14ac:dyDescent="0.25">
      <c r="A45" s="10" t="s">
        <v>257</v>
      </c>
      <c r="B45" s="4" t="s">
        <v>258</v>
      </c>
      <c r="C45" s="4" t="s">
        <v>259</v>
      </c>
      <c r="D45" s="5" t="s">
        <v>260</v>
      </c>
    </row>
    <row r="46" spans="1:4" ht="26.25" x14ac:dyDescent="0.25">
      <c r="A46" s="3" t="s">
        <v>261</v>
      </c>
      <c r="B46" s="3" t="s">
        <v>262</v>
      </c>
      <c r="C46" s="4"/>
      <c r="D46" s="5" t="s">
        <v>263</v>
      </c>
    </row>
    <row r="47" spans="1:4" ht="26.25" x14ac:dyDescent="0.25">
      <c r="A47" s="3" t="s">
        <v>264</v>
      </c>
      <c r="B47" s="5" t="s">
        <v>265</v>
      </c>
      <c r="C47" s="4"/>
      <c r="D47" s="5" t="s">
        <v>266</v>
      </c>
    </row>
    <row r="48" spans="1:4" ht="64.5" x14ac:dyDescent="0.25">
      <c r="A48" s="7" t="s">
        <v>267</v>
      </c>
      <c r="B48" s="5" t="s">
        <v>268</v>
      </c>
      <c r="C48" s="4" t="s">
        <v>269</v>
      </c>
      <c r="D48" s="5" t="s">
        <v>270</v>
      </c>
    </row>
    <row r="49" spans="1:4" x14ac:dyDescent="0.25">
      <c r="A49" s="3" t="s">
        <v>271</v>
      </c>
      <c r="B49" s="4" t="s">
        <v>272</v>
      </c>
      <c r="C49" s="4"/>
      <c r="D49" s="4" t="s">
        <v>273</v>
      </c>
    </row>
    <row r="50" spans="1:4" x14ac:dyDescent="0.25">
      <c r="A50" s="3" t="s">
        <v>274</v>
      </c>
      <c r="B50" s="4" t="s">
        <v>275</v>
      </c>
      <c r="C50" s="4"/>
      <c r="D50" s="4" t="s">
        <v>276</v>
      </c>
    </row>
    <row r="51" spans="1:4" x14ac:dyDescent="0.25">
      <c r="A51" s="3" t="s">
        <v>277</v>
      </c>
      <c r="B51" s="4" t="s">
        <v>278</v>
      </c>
      <c r="C51" s="4"/>
      <c r="D51" s="4" t="s">
        <v>279</v>
      </c>
    </row>
    <row r="52" spans="1:4" x14ac:dyDescent="0.25">
      <c r="A52" s="3" t="s">
        <v>280</v>
      </c>
      <c r="B52" s="3" t="s">
        <v>281</v>
      </c>
      <c r="C52" s="4"/>
      <c r="D52" s="4" t="s">
        <v>282</v>
      </c>
    </row>
    <row r="53" spans="1:4" x14ac:dyDescent="0.25">
      <c r="A53" s="3" t="s">
        <v>283</v>
      </c>
      <c r="B53" s="4" t="s">
        <v>284</v>
      </c>
      <c r="C53" s="4"/>
      <c r="D53" s="4" t="s">
        <v>285</v>
      </c>
    </row>
    <row r="54" spans="1:4" ht="26.25" x14ac:dyDescent="0.25">
      <c r="A54" s="3" t="s">
        <v>286</v>
      </c>
      <c r="B54" s="3" t="s">
        <v>287</v>
      </c>
      <c r="C54" s="4"/>
      <c r="D54" s="5" t="s">
        <v>288</v>
      </c>
    </row>
    <row r="55" spans="1:4" x14ac:dyDescent="0.25">
      <c r="A55" s="3" t="s">
        <v>289</v>
      </c>
      <c r="B55" s="3" t="s">
        <v>290</v>
      </c>
      <c r="C55" s="4"/>
      <c r="D55" s="4" t="s">
        <v>291</v>
      </c>
    </row>
    <row r="56" spans="1:4" x14ac:dyDescent="0.25">
      <c r="A56" s="3" t="s">
        <v>292</v>
      </c>
      <c r="B56" s="4" t="s">
        <v>293</v>
      </c>
      <c r="C56" s="3" t="s">
        <v>294</v>
      </c>
      <c r="D56" s="4"/>
    </row>
    <row r="57" spans="1:4" ht="26.25" x14ac:dyDescent="0.25">
      <c r="A57" s="6" t="s">
        <v>295</v>
      </c>
      <c r="B57" s="5" t="s">
        <v>296</v>
      </c>
      <c r="C57" s="4" t="s">
        <v>297</v>
      </c>
      <c r="D57" s="5" t="s">
        <v>298</v>
      </c>
    </row>
    <row r="58" spans="1:4" x14ac:dyDescent="0.25">
      <c r="A58" s="3" t="s">
        <v>299</v>
      </c>
      <c r="B58" s="4"/>
      <c r="C58" s="4" t="s">
        <v>300</v>
      </c>
      <c r="D58" s="4"/>
    </row>
    <row r="59" spans="1:4" x14ac:dyDescent="0.25">
      <c r="A59" s="3" t="s">
        <v>301</v>
      </c>
      <c r="B59" s="4" t="s">
        <v>300</v>
      </c>
      <c r="C59" s="4"/>
      <c r="D59" s="4"/>
    </row>
    <row r="60" spans="1:4" x14ac:dyDescent="0.25">
      <c r="A60" s="3" t="s">
        <v>302</v>
      </c>
      <c r="B60" s="4" t="s">
        <v>303</v>
      </c>
      <c r="C60" s="4" t="s">
        <v>304</v>
      </c>
      <c r="D60" s="4" t="s">
        <v>305</v>
      </c>
    </row>
    <row r="61" spans="1:4" x14ac:dyDescent="0.25">
      <c r="A61" s="3" t="s">
        <v>306</v>
      </c>
      <c r="B61" s="4"/>
      <c r="C61" s="4" t="s">
        <v>307</v>
      </c>
      <c r="D61" s="4"/>
    </row>
    <row r="62" spans="1:4" ht="26.25" x14ac:dyDescent="0.25">
      <c r="A62" s="3" t="s">
        <v>308</v>
      </c>
      <c r="B62" s="4" t="s">
        <v>309</v>
      </c>
      <c r="C62" s="4"/>
      <c r="D62" s="5" t="s">
        <v>310</v>
      </c>
    </row>
    <row r="63" spans="1:4" ht="39" x14ac:dyDescent="0.25">
      <c r="A63" s="8" t="s">
        <v>311</v>
      </c>
      <c r="B63" s="4" t="s">
        <v>312</v>
      </c>
      <c r="C63" s="6" t="s">
        <v>313</v>
      </c>
      <c r="D63" s="5" t="s">
        <v>314</v>
      </c>
    </row>
    <row r="64" spans="1:4" ht="26.25" x14ac:dyDescent="0.25">
      <c r="A64" s="7" t="s">
        <v>315</v>
      </c>
      <c r="B64" s="5" t="s">
        <v>316</v>
      </c>
      <c r="C64" s="4" t="s">
        <v>317</v>
      </c>
      <c r="D64" s="5" t="s">
        <v>318</v>
      </c>
    </row>
    <row r="65" spans="1:4" ht="51.75" x14ac:dyDescent="0.25">
      <c r="A65" s="3" t="s">
        <v>319</v>
      </c>
      <c r="B65" s="5" t="s">
        <v>320</v>
      </c>
      <c r="C65" s="4"/>
      <c r="D65" s="5" t="s">
        <v>321</v>
      </c>
    </row>
    <row r="66" spans="1:4" x14ac:dyDescent="0.25">
      <c r="A66" s="3" t="s">
        <v>322</v>
      </c>
      <c r="B66" s="4" t="s">
        <v>323</v>
      </c>
      <c r="C66" s="4"/>
      <c r="D66" s="4"/>
    </row>
    <row r="67" spans="1:4" ht="26.25" x14ac:dyDescent="0.25">
      <c r="A67" s="3" t="s">
        <v>324</v>
      </c>
      <c r="B67" s="4" t="s">
        <v>325</v>
      </c>
      <c r="C67" s="4"/>
      <c r="D67" s="5" t="s">
        <v>326</v>
      </c>
    </row>
    <row r="68" spans="1:4" x14ac:dyDescent="0.25">
      <c r="A68" s="3" t="s">
        <v>327</v>
      </c>
      <c r="B68" s="5" t="s">
        <v>328</v>
      </c>
      <c r="C68" s="4" t="s">
        <v>329</v>
      </c>
      <c r="D68" s="5" t="s">
        <v>330</v>
      </c>
    </row>
    <row r="69" spans="1:4" x14ac:dyDescent="0.25">
      <c r="A69" s="3" t="s">
        <v>331</v>
      </c>
      <c r="B69" s="4"/>
      <c r="C69" s="4"/>
      <c r="D69" s="4"/>
    </row>
    <row r="70" spans="1:4" x14ac:dyDescent="0.25">
      <c r="A70" s="3" t="s">
        <v>332</v>
      </c>
      <c r="B70" s="4"/>
      <c r="C70" s="4"/>
      <c r="D70" s="4" t="s">
        <v>333</v>
      </c>
    </row>
    <row r="71" spans="1:4" ht="39" x14ac:dyDescent="0.25">
      <c r="A71" s="7" t="s">
        <v>334</v>
      </c>
      <c r="B71" s="5" t="s">
        <v>335</v>
      </c>
      <c r="C71" s="5" t="s">
        <v>336</v>
      </c>
      <c r="D71" s="4" t="s">
        <v>337</v>
      </c>
    </row>
    <row r="72" spans="1:4" ht="26.25" x14ac:dyDescent="0.25">
      <c r="A72" s="3" t="s">
        <v>338</v>
      </c>
      <c r="B72" s="4" t="s">
        <v>339</v>
      </c>
      <c r="C72" s="4" t="s">
        <v>340</v>
      </c>
      <c r="D72" s="6" t="s">
        <v>341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7274F773C08E4DBB3D2B73F9B93D27" ma:contentTypeVersion="12" ma:contentTypeDescription="Create a new document." ma:contentTypeScope="" ma:versionID="7f234fd3a5cbb9ce2185340c6b7272ce">
  <xsd:schema xmlns:xsd="http://www.w3.org/2001/XMLSchema" xmlns:xs="http://www.w3.org/2001/XMLSchema" xmlns:p="http://schemas.microsoft.com/office/2006/metadata/properties" xmlns:ns2="61540ccc-2f7e-4819-9087-5b52354420b0" xmlns:ns3="73c937a0-8469-45d1-bb5c-5e30c268a0a4" targetNamespace="http://schemas.microsoft.com/office/2006/metadata/properties" ma:root="true" ma:fieldsID="6201620875f31524d5e458ebbbae6c17" ns2:_="" ns3:_="">
    <xsd:import namespace="61540ccc-2f7e-4819-9087-5b52354420b0"/>
    <xsd:import namespace="73c937a0-8469-45d1-bb5c-5e30c268a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40ccc-2f7e-4819-9087-5b5235442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937a0-8469-45d1-bb5c-5e30c268a0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b17fed1-7fd3-4bbd-ab17-3f2e841e1214}" ma:internalName="TaxCatchAll" ma:showField="CatchAllData" ma:web="73c937a0-8469-45d1-bb5c-5e30c268a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c937a0-8469-45d1-bb5c-5e30c268a0a4" xsi:nil="true"/>
    <lcf76f155ced4ddcb4097134ff3c332f xmlns="61540ccc-2f7e-4819-9087-5b52354420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71BF7D-4E2B-4218-BAEB-A297B72606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1B4AD4-92A6-4786-A503-5D46C993D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540ccc-2f7e-4819-9087-5b52354420b0"/>
    <ds:schemaRef ds:uri="73c937a0-8469-45d1-bb5c-5e30c268a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E6EE8-7A0F-478F-9D22-01E987B0F218}">
  <ds:schemaRefs>
    <ds:schemaRef ds:uri="http://schemas.microsoft.com/office/2006/metadata/properties"/>
    <ds:schemaRef ds:uri="http://schemas.microsoft.com/office/infopath/2007/PartnerControls"/>
    <ds:schemaRef ds:uri="73c937a0-8469-45d1-bb5c-5e30c268a0a4"/>
    <ds:schemaRef ds:uri="61540ccc-2f7e-4819-9087-5b52354420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CY2024</vt:lpstr>
      <vt:lpstr>SWPU Drop Down</vt:lpstr>
      <vt:lpstr>SWPU w LOGO</vt:lpstr>
      <vt:lpstr>Recycle</vt:lpstr>
      <vt:lpstr>ReportingEntity</vt:lpstr>
      <vt:lpstr>ReportingUnit</vt:lpstr>
    </vt:vector>
  </TitlesOfParts>
  <Manager/>
  <Company>Virginia IT Infrastructure Partnership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rcg98409</dc:creator>
  <cp:keywords/>
  <dc:description/>
  <cp:lastModifiedBy>Keceli, Hasan (DEQ)</cp:lastModifiedBy>
  <cp:revision/>
  <dcterms:created xsi:type="dcterms:W3CDTF">2016-05-20T14:28:01Z</dcterms:created>
  <dcterms:modified xsi:type="dcterms:W3CDTF">2025-03-06T13:23:07Z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0x010100217274F773C08E4DBB3D2B73F9B93D27</vt:lpwstr>
  </property>
  <property fmtid="{D5CDD505-2E9C-101B-9397-08002B2CF9AE}" pid="3" name="Order">
    <vt:r8>303800</vt:r8>
  </property>
  <property fmtid="{D5CDD505-2E9C-101B-9397-08002B2CF9AE}" pid="4" name="MediaServiceImageTags">
    <vt:lpwstr/>
  </property>
</Properties>
</file>