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-my.sharepoint.com/personal/maya_whitaker_deq_virginia_gov/Documents/mwhitaker/Website Posting/"/>
    </mc:Choice>
  </mc:AlternateContent>
  <xr:revisionPtr revIDLastSave="1" documentId="8_{BBCF7EC7-D888-4FCF-82CD-C62503F9C58A}" xr6:coauthVersionLast="47" xr6:coauthVersionMax="47" xr10:uidLastSave="{1D799C9B-4736-4801-AF63-72E9F6B4A5D0}"/>
  <bookViews>
    <workbookView xWindow="-28920" yWindow="-120" windowWidth="29040" windowHeight="15720" xr2:uid="{9FFAAA7B-0C97-4938-BD07-55267018C2F5}"/>
  </bookViews>
  <sheets>
    <sheet name="2025" sheetId="1" r:id="rId1"/>
    <sheet name="1995-2025 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AD23" i="2"/>
  <c r="AD22" i="2"/>
  <c r="AD19" i="2"/>
  <c r="AD17" i="2"/>
  <c r="AD15" i="2"/>
  <c r="AC36" i="1"/>
  <c r="AD11" i="2"/>
  <c r="AD10" i="2"/>
  <c r="AD7" i="2"/>
  <c r="AD6" i="2"/>
  <c r="Z5" i="1"/>
  <c r="N36" i="1"/>
  <c r="J36" i="1"/>
  <c r="X36" i="1"/>
  <c r="W36" i="1"/>
  <c r="V36" i="1"/>
  <c r="U36" i="1"/>
  <c r="T36" i="1"/>
  <c r="S36" i="1"/>
  <c r="AD8" i="2"/>
  <c r="R36" i="1"/>
  <c r="Q36" i="1"/>
  <c r="P36" i="1"/>
  <c r="O36" i="1"/>
  <c r="M36" i="1"/>
  <c r="L36" i="1"/>
  <c r="K36" i="1"/>
  <c r="H36" i="1"/>
  <c r="AD14" i="2"/>
  <c r="G36" i="1"/>
  <c r="AD9" i="2"/>
  <c r="F36" i="1"/>
  <c r="E36" i="1"/>
  <c r="D36" i="1"/>
  <c r="C36" i="1"/>
  <c r="B36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Z29" i="1"/>
  <c r="Z30" i="1"/>
  <c r="Z31" i="1"/>
  <c r="Z32" i="1"/>
  <c r="Z33" i="1"/>
  <c r="Z34" i="1"/>
  <c r="AD6" i="1"/>
  <c r="AD7" i="1"/>
  <c r="AD8" i="1"/>
  <c r="AD9" i="1"/>
  <c r="AD36" i="1"/>
  <c r="AD12" i="2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5" i="1"/>
  <c r="AB6" i="1"/>
  <c r="AB7" i="1"/>
  <c r="AB8" i="1"/>
  <c r="AB36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5" i="1"/>
  <c r="Z10" i="1"/>
  <c r="Z14" i="1"/>
  <c r="Z15" i="1"/>
  <c r="Z12" i="1"/>
  <c r="Z8" i="1"/>
  <c r="I36" i="1"/>
  <c r="AD18" i="2"/>
  <c r="A59" i="1"/>
  <c r="Z7" i="1"/>
  <c r="Z9" i="1"/>
  <c r="Z11" i="1"/>
  <c r="Z13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6" i="1"/>
</calcChain>
</file>

<file path=xl/sharedStrings.xml><?xml version="1.0" encoding="utf-8"?>
<sst xmlns="http://schemas.openxmlformats.org/spreadsheetml/2006/main" count="146" uniqueCount="92">
  <si>
    <t>DATE</t>
  </si>
  <si>
    <t xml:space="preserve"> </t>
  </si>
  <si>
    <t>Preliminary data indicates that no 1 hour exceedances were reported in 2004 by any Tennessee monitoring sites.</t>
  </si>
  <si>
    <t>Preliminary data indicates that no 1 hour exceedances were reported in 2005 by any Tennessee monitoring sites.</t>
  </si>
  <si>
    <t>Preliminary data indicates that there have been 4 separate days in 2004 on which the 8 hour ozone standard was exceeded by at least one monitoring site in Tennessee.</t>
  </si>
  <si>
    <t>Preliminary data indicates that there was a 1 hour exceedance reported in 2003 by a Tennessee monitoring site.</t>
  </si>
  <si>
    <t>Preliminary data indicates that there have been 24 separate days in 2003 on which the 8 hour ozone standard was exceeded by at least one monitoring site in Tennessee.</t>
  </si>
  <si>
    <t>Preliminary data indicates that there have been 22 separate days in 2005 on which the 8 hour ozone standard was exceeded by at least one monitoring site in Tennessee.</t>
  </si>
  <si>
    <t>Preliminary data indicates that there has been 22 days in 2006 on which the 8 hour ozone standard was exceeded by at least one monitoring site in Tennessee.</t>
  </si>
  <si>
    <t>Preliminary data indicates that there has been two 1-hour exceedances reported in 2006 by a Tennessee monitoring site.</t>
  </si>
  <si>
    <t>Preliminary data indicates that there has been a 1 hour exceedance reported in 2007 by a Tennessee monitoring site.</t>
  </si>
  <si>
    <t>Preliminary data indicates that there has been 31 days in 2007 on which the 8 hour ozone standard was exceeded by at least one monitoring site in Tennessee.</t>
  </si>
  <si>
    <t>Preliminary data indicates that there has been no 1 hour exceedance reported in 2008 by a Tennessee monitoring site.</t>
  </si>
  <si>
    <r>
      <t xml:space="preserve">Preliminary data indicates that there has been 29 days in 2008 on which the 8 hour ozone standard </t>
    </r>
    <r>
      <rPr>
        <sz val="8"/>
        <color indexed="10"/>
        <rFont val="Arial"/>
        <family val="2"/>
      </rPr>
      <t>(.076)</t>
    </r>
    <r>
      <rPr>
        <sz val="8"/>
        <rFont val="Arial"/>
        <family val="2"/>
      </rPr>
      <t xml:space="preserve"> was exceeded by at least one monitoring site in Tennessee.</t>
    </r>
  </si>
  <si>
    <r>
      <t xml:space="preserve">Preliminary data indicates that there has been 4 days in 2009 on which the 8 hour ozone standard </t>
    </r>
    <r>
      <rPr>
        <sz val="8"/>
        <color indexed="10"/>
        <rFont val="Arial"/>
        <family val="2"/>
      </rPr>
      <t>(.076)</t>
    </r>
    <r>
      <rPr>
        <sz val="8"/>
        <rFont val="Arial"/>
        <family val="2"/>
      </rPr>
      <t xml:space="preserve"> was exceeded by at least one monitoring site in Tennessee.</t>
    </r>
  </si>
  <si>
    <r>
      <t xml:space="preserve">Preliminary data indicates that there has been 29 days in 2010 on which the 8 hour ozone standard </t>
    </r>
    <r>
      <rPr>
        <sz val="8"/>
        <color indexed="10"/>
        <rFont val="Arial"/>
        <family val="2"/>
      </rPr>
      <t>(.076)</t>
    </r>
    <r>
      <rPr>
        <sz val="8"/>
        <rFont val="Arial"/>
        <family val="2"/>
      </rPr>
      <t xml:space="preserve"> was exceeded by at least one monitoring site in Tennessee.</t>
    </r>
  </si>
  <si>
    <t>Arlington Co.</t>
  </si>
  <si>
    <t>Fairfax Co. - Franconia</t>
  </si>
  <si>
    <t>Loudoun Co.</t>
  </si>
  <si>
    <t>Prince William Co.</t>
  </si>
  <si>
    <t>Northern VA MSA</t>
  </si>
  <si>
    <t>Caroline Co.</t>
  </si>
  <si>
    <t>Shenandoah National Park</t>
  </si>
  <si>
    <t>Stafford Co.</t>
  </si>
  <si>
    <t>Fauquier Co.</t>
  </si>
  <si>
    <t>Charles City Co.</t>
  </si>
  <si>
    <t>Chesterfield Co.</t>
  </si>
  <si>
    <t>Hanover Co.</t>
  </si>
  <si>
    <t>Henrico Co.</t>
  </si>
  <si>
    <t>Richmond MSA</t>
  </si>
  <si>
    <t>Northern RO</t>
  </si>
  <si>
    <t>Piedmont RO</t>
  </si>
  <si>
    <t>Tidewater MSA</t>
  </si>
  <si>
    <t>Hampton</t>
  </si>
  <si>
    <t>Suffolk, Holland</t>
  </si>
  <si>
    <t>Suffolk, TCC</t>
  </si>
  <si>
    <t>Tidewater RO</t>
  </si>
  <si>
    <t>Valley RO</t>
  </si>
  <si>
    <t>Frederick Co., Rest</t>
  </si>
  <si>
    <t>Rockbridge Co.</t>
  </si>
  <si>
    <t xml:space="preserve">Charlottesville </t>
  </si>
  <si>
    <t>Rockingham Co.</t>
  </si>
  <si>
    <t>Roanoke Co., Vinton</t>
  </si>
  <si>
    <t>BRRO</t>
  </si>
  <si>
    <t>SWRO</t>
  </si>
  <si>
    <t>Wythe Co., Rural Retreat</t>
  </si>
  <si>
    <t>Number of days per monitor</t>
  </si>
  <si>
    <t>Number of monitors per day</t>
  </si>
  <si>
    <t>"RO"</t>
  </si>
  <si>
    <t>"BRRO"</t>
  </si>
  <si>
    <t xml:space="preserve">     Blue Ridge Regional Office</t>
  </si>
  <si>
    <t xml:space="preserve">     Regional Office</t>
  </si>
  <si>
    <t>"SWRO"</t>
  </si>
  <si>
    <t xml:space="preserve">     South West Regional Office</t>
  </si>
  <si>
    <t>Wythe Co.</t>
  </si>
  <si>
    <t>Roanoke Co.</t>
  </si>
  <si>
    <t>Frederick Co.</t>
  </si>
  <si>
    <t>Richmond area</t>
  </si>
  <si>
    <t>Tidewater area</t>
  </si>
  <si>
    <t>Northern VA area</t>
  </si>
  <si>
    <t>Page Co.</t>
  </si>
  <si>
    <t>Charlottesville</t>
  </si>
  <si>
    <t>-</t>
  </si>
  <si>
    <t>Unhealthy for Sensitive Groups - 8 Hour exceedance monitored at this site and concentration in ppb reported.</t>
  </si>
  <si>
    <t>Unhealthy - 8 Hour exceedance monitored at this site and concentration in ppb reported.</t>
  </si>
  <si>
    <t>8 Hour/1 Hour exceedance reported (&gt; 125 ppb ozone).</t>
  </si>
  <si>
    <t>Richmond Area</t>
  </si>
  <si>
    <t>Tidewater Area</t>
  </si>
  <si>
    <t>Used to count number of days of exceedances in area</t>
  </si>
  <si>
    <t xml:space="preserve">NoVA Area </t>
  </si>
  <si>
    <t>"CASTNET"</t>
  </si>
  <si>
    <t>Giles Co.</t>
  </si>
  <si>
    <t>Prince Edward Co.</t>
  </si>
  <si>
    <t>VADEQ and SNP Sites:</t>
  </si>
  <si>
    <t>Shen. Nat’l Park (SNP)</t>
  </si>
  <si>
    <t>3**</t>
  </si>
  <si>
    <t xml:space="preserve">                   Appendix A prior to 2011.</t>
  </si>
  <si>
    <r>
      <t>EPA CASTNET Sites</t>
    </r>
    <r>
      <rPr>
        <b/>
        <sz val="10"/>
        <color indexed="10"/>
        <rFont val="Arial"/>
        <family val="2"/>
      </rPr>
      <t>*</t>
    </r>
    <r>
      <rPr>
        <sz val="10"/>
        <rFont val="Arial"/>
        <family val="2"/>
      </rPr>
      <t>:</t>
    </r>
  </si>
  <si>
    <r>
      <t>NOTES:  1.</t>
    </r>
    <r>
      <rPr>
        <b/>
        <sz val="10"/>
        <color indexed="10"/>
        <rFont val="Arial"/>
        <family val="2"/>
      </rPr>
      <t xml:space="preserve"> *</t>
    </r>
    <r>
      <rPr>
        <sz val="10"/>
        <rFont val="Arial"/>
        <family val="2"/>
      </rPr>
      <t>The EPA CASTNET site data from Giles Co. and Prince Edward Co. did not meet the quality assurance requirements of 40 CFR, Part 58,</t>
    </r>
  </si>
  <si>
    <t xml:space="preserve">     Clean Air Status and Trends Network sites</t>
  </si>
  <si>
    <t>4**</t>
  </si>
  <si>
    <t>5**</t>
  </si>
  <si>
    <t>32**</t>
  </si>
  <si>
    <t>7**</t>
  </si>
  <si>
    <r>
      <t>Prince Edward Co., CASTNET</t>
    </r>
    <r>
      <rPr>
        <b/>
        <sz val="8"/>
        <color indexed="10"/>
        <rFont val="Arial"/>
        <family val="2"/>
      </rPr>
      <t>*</t>
    </r>
  </si>
  <si>
    <r>
      <t>Giles Co., CASTNET</t>
    </r>
    <r>
      <rPr>
        <b/>
        <sz val="8"/>
        <color indexed="10"/>
        <rFont val="Arial"/>
        <family val="2"/>
      </rPr>
      <t>*</t>
    </r>
  </si>
  <si>
    <r>
      <rPr>
        <b/>
        <sz val="10"/>
        <color indexed="10"/>
        <rFont val="Arial"/>
        <family val="2"/>
      </rPr>
      <t>*</t>
    </r>
    <r>
      <rPr>
        <b/>
        <sz val="10"/>
        <rFont val="Arial"/>
        <family val="2"/>
      </rPr>
      <t>The CASTNET sites are maintained by the U.S. EPA and the data are unofficial until quality-assured by the U.S. EPA.</t>
    </r>
  </si>
  <si>
    <t xml:space="preserve">              2. ** indicates that annual data completeness criteria was not met.</t>
  </si>
  <si>
    <t xml:space="preserve">              3. The CASTNET sites are maintained by the U.S. EPA and the data are unofficial until quality-assured by the U.S. EPA.</t>
  </si>
  <si>
    <t>1 Hour exceedances (&gt; 125 ppb) occurred X/X/2021 at YYY (ZZZ ppb).</t>
  </si>
  <si>
    <r>
      <t>Preliminary 2024 Ozone Exceedance Data (8 Hr (</t>
    </r>
    <r>
      <rPr>
        <sz val="10"/>
        <color indexed="10"/>
        <rFont val="Arial"/>
        <family val="2"/>
      </rPr>
      <t>71 ppb</t>
    </r>
    <r>
      <rPr>
        <sz val="10"/>
        <rFont val="Arial"/>
      </rPr>
      <t>) \1 Hr Counts) as of 7/30/2025</t>
    </r>
  </si>
  <si>
    <r>
      <t xml:space="preserve">Number of greater than .070 ppm 8-hour exceedance days, 1995–2025 </t>
    </r>
    <r>
      <rPr>
        <u/>
        <sz val="10"/>
        <rFont val="Arial"/>
        <family val="2"/>
      </rPr>
      <t>(</t>
    </r>
    <r>
      <rPr>
        <b/>
        <i/>
        <u/>
        <sz val="10"/>
        <rFont val="Arial"/>
        <family val="2"/>
      </rPr>
      <t>as of 7/30/2025</t>
    </r>
    <r>
      <rPr>
        <u/>
        <sz val="10"/>
        <rFont val="Arial"/>
        <family val="2"/>
      </rPr>
      <t>)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</si>
</sst>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0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49" xfId="0" applyFont="1" applyBorder="1" applyAlignment="1">
      <alignment horizontal="center" vertical="center" textRotation="90" wrapText="1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0" fillId="0" borderId="12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1" fontId="3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" fontId="3" fillId="0" borderId="26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textRotation="90" wrapText="1"/>
    </xf>
    <xf numFmtId="1" fontId="3" fillId="0" borderId="40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14" fontId="1" fillId="0" borderId="28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DAD3-33D4-4222-A083-9B3B4A9C30DB}">
  <sheetPr>
    <pageSetUpPr fitToPage="1"/>
  </sheetPr>
  <dimension ref="A1:AE67"/>
  <sheetViews>
    <sheetView tabSelected="1" zoomScaleNormal="100" workbookViewId="0">
      <selection activeCell="A8" sqref="A8"/>
    </sheetView>
  </sheetViews>
  <sheetFormatPr defaultColWidth="5.28515625" defaultRowHeight="12.75" x14ac:dyDescent="0.2"/>
  <cols>
    <col min="1" max="1" width="8.5703125" customWidth="1"/>
    <col min="2" max="23" width="5.28515625" customWidth="1"/>
    <col min="24" max="24" width="8.7109375" customWidth="1"/>
    <col min="25" max="25" width="8.42578125" bestFit="1" customWidth="1"/>
    <col min="26" max="26" width="3.42578125" customWidth="1"/>
    <col min="27" max="27" width="7.28515625" customWidth="1"/>
    <col min="28" max="28" width="5.28515625" customWidth="1"/>
    <col min="29" max="29" width="6.28515625" customWidth="1"/>
    <col min="30" max="30" width="6.7109375" customWidth="1"/>
    <col min="31" max="31" width="5.28515625" customWidth="1"/>
  </cols>
  <sheetData>
    <row r="1" spans="1:31" ht="13.5" customHeight="1" thickBot="1" x14ac:dyDescent="0.25">
      <c r="A1" s="95" t="s">
        <v>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"/>
      <c r="AC1" s="85" t="s">
        <v>68</v>
      </c>
      <c r="AD1" s="85"/>
      <c r="AE1" s="85"/>
    </row>
    <row r="2" spans="1:31" s="9" customFormat="1" ht="17.25" customHeight="1" thickTop="1" thickBot="1" x14ac:dyDescent="0.3">
      <c r="A2" s="8"/>
      <c r="B2" s="101" t="s">
        <v>30</v>
      </c>
      <c r="C2" s="102"/>
      <c r="D2" s="102"/>
      <c r="E2" s="102"/>
      <c r="F2" s="102"/>
      <c r="G2" s="102"/>
      <c r="H2" s="102"/>
      <c r="I2" s="103"/>
      <c r="J2" s="101" t="s">
        <v>31</v>
      </c>
      <c r="K2" s="102"/>
      <c r="L2" s="102"/>
      <c r="M2" s="102"/>
      <c r="N2" s="103"/>
      <c r="O2" s="101" t="s">
        <v>36</v>
      </c>
      <c r="P2" s="102"/>
      <c r="Q2" s="102"/>
      <c r="R2" s="101" t="s">
        <v>37</v>
      </c>
      <c r="S2" s="102"/>
      <c r="T2" s="102"/>
      <c r="U2" s="102"/>
      <c r="V2" s="104" t="s">
        <v>43</v>
      </c>
      <c r="W2" s="105"/>
      <c r="X2" s="21" t="s">
        <v>44</v>
      </c>
      <c r="Y2" s="8"/>
      <c r="Z2" s="8"/>
      <c r="AB2" s="85"/>
      <c r="AC2" s="85"/>
      <c r="AD2" s="85"/>
    </row>
    <row r="3" spans="1:31" ht="14.25" customHeight="1" thickTop="1" thickBot="1" x14ac:dyDescent="0.25">
      <c r="A3" s="5"/>
      <c r="B3" s="97" t="s">
        <v>20</v>
      </c>
      <c r="C3" s="106"/>
      <c r="D3" s="106"/>
      <c r="E3" s="107"/>
      <c r="F3" s="19"/>
      <c r="G3" s="20"/>
      <c r="H3" s="20"/>
      <c r="I3" s="22"/>
      <c r="J3" s="99" t="s">
        <v>29</v>
      </c>
      <c r="K3" s="99"/>
      <c r="L3" s="99"/>
      <c r="M3" s="100"/>
      <c r="N3" s="86"/>
      <c r="O3" s="97" t="s">
        <v>32</v>
      </c>
      <c r="P3" s="98"/>
      <c r="Q3" s="98"/>
      <c r="R3" s="19"/>
      <c r="S3" s="20"/>
      <c r="T3" s="20"/>
      <c r="U3" s="22"/>
      <c r="V3" s="70"/>
      <c r="W3" s="69"/>
      <c r="X3" s="24"/>
      <c r="AB3" s="85"/>
      <c r="AC3" s="85"/>
      <c r="AD3" s="85"/>
    </row>
    <row r="4" spans="1:31" s="7" customFormat="1" ht="63" customHeight="1" thickTop="1" x14ac:dyDescent="0.2">
      <c r="A4" s="87" t="s">
        <v>0</v>
      </c>
      <c r="B4" s="17" t="s">
        <v>16</v>
      </c>
      <c r="C4" s="18" t="s">
        <v>17</v>
      </c>
      <c r="D4" s="18" t="s">
        <v>18</v>
      </c>
      <c r="E4" s="12" t="s">
        <v>19</v>
      </c>
      <c r="F4" s="17" t="s">
        <v>21</v>
      </c>
      <c r="G4" s="17" t="s">
        <v>24</v>
      </c>
      <c r="H4" s="17" t="s">
        <v>22</v>
      </c>
      <c r="I4" s="12" t="s">
        <v>23</v>
      </c>
      <c r="J4" s="10" t="s">
        <v>25</v>
      </c>
      <c r="K4" s="10" t="s">
        <v>26</v>
      </c>
      <c r="L4" s="10" t="s">
        <v>27</v>
      </c>
      <c r="M4" s="11" t="s">
        <v>28</v>
      </c>
      <c r="N4" s="68" t="s">
        <v>84</v>
      </c>
      <c r="O4" s="16" t="s">
        <v>33</v>
      </c>
      <c r="P4" s="10" t="s">
        <v>34</v>
      </c>
      <c r="Q4" s="10" t="s">
        <v>35</v>
      </c>
      <c r="R4" s="13" t="s">
        <v>40</v>
      </c>
      <c r="S4" s="15" t="s">
        <v>38</v>
      </c>
      <c r="T4" s="15" t="s">
        <v>39</v>
      </c>
      <c r="U4" s="14" t="s">
        <v>41</v>
      </c>
      <c r="V4" s="71" t="s">
        <v>42</v>
      </c>
      <c r="W4" s="18" t="s">
        <v>85</v>
      </c>
      <c r="X4" s="23" t="s">
        <v>45</v>
      </c>
      <c r="Z4" s="27" t="s">
        <v>47</v>
      </c>
      <c r="AB4" s="23" t="s">
        <v>69</v>
      </c>
      <c r="AC4" s="23" t="s">
        <v>66</v>
      </c>
      <c r="AD4" s="23" t="s">
        <v>67</v>
      </c>
    </row>
    <row r="5" spans="1:31" ht="12.75" customHeight="1" x14ac:dyDescent="0.2">
      <c r="A5" s="92">
        <v>45834</v>
      </c>
      <c r="B5" s="75"/>
      <c r="C5" s="76"/>
      <c r="D5" s="77"/>
      <c r="E5" s="78"/>
      <c r="F5" s="57"/>
      <c r="G5" s="57"/>
      <c r="H5" s="57"/>
      <c r="I5" s="41"/>
      <c r="J5" s="75"/>
      <c r="K5" s="57"/>
      <c r="L5" s="79"/>
      <c r="M5" s="54"/>
      <c r="N5" s="75"/>
      <c r="O5" s="74">
        <v>72</v>
      </c>
      <c r="P5" s="76"/>
      <c r="Q5" s="54">
        <v>71</v>
      </c>
      <c r="R5" s="75"/>
      <c r="S5" s="75"/>
      <c r="T5" s="75"/>
      <c r="U5" s="78"/>
      <c r="V5" s="80"/>
      <c r="W5" s="76"/>
      <c r="X5" s="81"/>
      <c r="Z5" s="29">
        <f t="shared" ref="Z5:Z34" si="0">COUNT(B5:X5)</f>
        <v>2</v>
      </c>
      <c r="AB5" s="39">
        <f t="shared" ref="AB5:AB34" si="1">IF(SUM(B5:E5)&gt;0,1,0)</f>
        <v>0</v>
      </c>
      <c r="AC5" s="38">
        <f t="shared" ref="AC5:AC34" si="2">IF(SUM(J5:M5)&gt;0,1,0)</f>
        <v>0</v>
      </c>
      <c r="AD5" s="38">
        <f t="shared" ref="AD5:AD34" si="3">IF(SUM(O5:Q5)&gt;0,1,0)</f>
        <v>1</v>
      </c>
    </row>
    <row r="6" spans="1:31" x14ac:dyDescent="0.2">
      <c r="A6" s="88">
        <v>45849</v>
      </c>
      <c r="B6" s="44">
        <v>71</v>
      </c>
      <c r="C6" s="40"/>
      <c r="D6" s="45"/>
      <c r="E6" s="42"/>
      <c r="F6" s="40"/>
      <c r="G6" s="40"/>
      <c r="H6" s="40"/>
      <c r="I6" s="46"/>
      <c r="J6" s="47"/>
      <c r="K6" s="40"/>
      <c r="L6" s="40"/>
      <c r="M6" s="42"/>
      <c r="N6" s="47"/>
      <c r="O6" s="43"/>
      <c r="P6" s="40"/>
      <c r="Q6" s="42"/>
      <c r="R6" s="47"/>
      <c r="S6" s="47"/>
      <c r="T6" s="47"/>
      <c r="U6" s="42"/>
      <c r="V6" s="72"/>
      <c r="W6" s="40"/>
      <c r="X6" s="48"/>
      <c r="Z6" s="28">
        <f t="shared" si="0"/>
        <v>1</v>
      </c>
      <c r="AB6" s="39">
        <f t="shared" si="1"/>
        <v>1</v>
      </c>
      <c r="AC6" s="38">
        <f t="shared" si="2"/>
        <v>0</v>
      </c>
      <c r="AD6" s="38">
        <f t="shared" si="3"/>
        <v>0</v>
      </c>
    </row>
    <row r="7" spans="1:31" x14ac:dyDescent="0.2">
      <c r="A7" s="88">
        <v>45867</v>
      </c>
      <c r="B7" s="44">
        <v>82</v>
      </c>
      <c r="C7" s="40"/>
      <c r="D7" s="45"/>
      <c r="E7" s="42"/>
      <c r="F7" s="40"/>
      <c r="G7" s="40"/>
      <c r="H7" s="40"/>
      <c r="I7" s="46"/>
      <c r="J7" s="47">
        <v>71</v>
      </c>
      <c r="K7" s="40"/>
      <c r="L7" s="40"/>
      <c r="M7" s="42"/>
      <c r="N7" s="47"/>
      <c r="O7" s="43"/>
      <c r="P7" s="40"/>
      <c r="Q7" s="42"/>
      <c r="R7" s="47"/>
      <c r="S7" s="47"/>
      <c r="T7" s="47"/>
      <c r="U7" s="42"/>
      <c r="V7" s="72"/>
      <c r="W7" s="40"/>
      <c r="X7" s="48"/>
      <c r="Z7" s="28">
        <f t="shared" si="0"/>
        <v>2</v>
      </c>
      <c r="AB7" s="39">
        <f t="shared" si="1"/>
        <v>1</v>
      </c>
      <c r="AC7" s="38">
        <f t="shared" si="2"/>
        <v>1</v>
      </c>
      <c r="AD7" s="38">
        <f t="shared" si="3"/>
        <v>0</v>
      </c>
    </row>
    <row r="8" spans="1:31" x14ac:dyDescent="0.2">
      <c r="A8" s="88"/>
      <c r="B8" s="44"/>
      <c r="C8" s="40"/>
      <c r="D8" s="45"/>
      <c r="E8" s="42"/>
      <c r="F8" s="40"/>
      <c r="G8" s="40"/>
      <c r="H8" s="40"/>
      <c r="I8" s="41"/>
      <c r="J8" s="47"/>
      <c r="K8" s="40"/>
      <c r="L8" s="40"/>
      <c r="M8" s="42"/>
      <c r="N8" s="47"/>
      <c r="O8" s="43"/>
      <c r="P8" s="40"/>
      <c r="Q8" s="42"/>
      <c r="R8" s="47"/>
      <c r="S8" s="47"/>
      <c r="T8" s="47"/>
      <c r="U8" s="42"/>
      <c r="V8" s="72"/>
      <c r="W8" s="40"/>
      <c r="X8" s="48"/>
      <c r="Z8" s="28">
        <f t="shared" si="0"/>
        <v>0</v>
      </c>
      <c r="AB8" s="39">
        <f t="shared" si="1"/>
        <v>0</v>
      </c>
      <c r="AC8" s="38">
        <f t="shared" si="2"/>
        <v>0</v>
      </c>
      <c r="AD8" s="38">
        <f t="shared" si="3"/>
        <v>0</v>
      </c>
    </row>
    <row r="9" spans="1:31" x14ac:dyDescent="0.2">
      <c r="A9" s="89"/>
      <c r="B9" s="44"/>
      <c r="C9" s="40"/>
      <c r="D9" s="45"/>
      <c r="E9" s="42"/>
      <c r="F9" s="40"/>
      <c r="G9" s="40"/>
      <c r="H9" s="40"/>
      <c r="I9" s="46"/>
      <c r="J9" s="47"/>
      <c r="K9" s="40"/>
      <c r="L9" s="40"/>
      <c r="M9" s="42"/>
      <c r="N9" s="67"/>
      <c r="O9" s="49"/>
      <c r="P9" s="40"/>
      <c r="Q9" s="42"/>
      <c r="R9" s="47"/>
      <c r="S9" s="47"/>
      <c r="T9" s="47"/>
      <c r="U9" s="42"/>
      <c r="V9" s="72"/>
      <c r="W9" s="40"/>
      <c r="X9" s="48"/>
      <c r="Z9" s="28">
        <f t="shared" si="0"/>
        <v>0</v>
      </c>
      <c r="AB9" s="39">
        <f t="shared" si="1"/>
        <v>0</v>
      </c>
      <c r="AC9" s="38">
        <f t="shared" si="2"/>
        <v>0</v>
      </c>
      <c r="AD9" s="38">
        <f t="shared" si="3"/>
        <v>0</v>
      </c>
    </row>
    <row r="10" spans="1:31" x14ac:dyDescent="0.2">
      <c r="A10" s="89"/>
      <c r="B10" s="44"/>
      <c r="C10" s="50"/>
      <c r="D10" s="45"/>
      <c r="E10" s="42"/>
      <c r="F10" s="40"/>
      <c r="G10" s="40"/>
      <c r="H10" s="40"/>
      <c r="I10" s="46"/>
      <c r="J10" s="47"/>
      <c r="K10" s="40"/>
      <c r="L10" s="40"/>
      <c r="M10" s="42"/>
      <c r="N10" s="67"/>
      <c r="O10" s="43"/>
      <c r="P10" s="40"/>
      <c r="Q10" s="42"/>
      <c r="R10" s="47"/>
      <c r="S10" s="47"/>
      <c r="T10" s="47"/>
      <c r="U10" s="42"/>
      <c r="V10" s="72"/>
      <c r="W10" s="40"/>
      <c r="X10" s="48"/>
      <c r="Z10" s="28">
        <f t="shared" si="0"/>
        <v>0</v>
      </c>
      <c r="AB10" s="39">
        <f t="shared" si="1"/>
        <v>0</v>
      </c>
      <c r="AC10" s="38">
        <f t="shared" si="2"/>
        <v>0</v>
      </c>
      <c r="AD10" s="38">
        <f t="shared" si="3"/>
        <v>0</v>
      </c>
    </row>
    <row r="11" spans="1:31" x14ac:dyDescent="0.2">
      <c r="A11" s="89"/>
      <c r="B11" s="44"/>
      <c r="C11" s="40"/>
      <c r="D11" s="45"/>
      <c r="E11" s="42"/>
      <c r="F11" s="40"/>
      <c r="G11" s="40"/>
      <c r="H11" s="40"/>
      <c r="I11" s="46"/>
      <c r="J11" s="47"/>
      <c r="K11" s="40"/>
      <c r="L11" s="40"/>
      <c r="M11" s="42"/>
      <c r="N11" s="67"/>
      <c r="O11" s="43"/>
      <c r="P11" s="40"/>
      <c r="Q11" s="42"/>
      <c r="R11" s="49"/>
      <c r="S11" s="51"/>
      <c r="T11" s="51"/>
      <c r="U11" s="42"/>
      <c r="V11" s="72"/>
      <c r="W11" s="40"/>
      <c r="X11" s="52"/>
      <c r="Z11" s="28">
        <f t="shared" si="0"/>
        <v>0</v>
      </c>
      <c r="AB11" s="39">
        <f t="shared" si="1"/>
        <v>0</v>
      </c>
      <c r="AC11" s="38">
        <f t="shared" si="2"/>
        <v>0</v>
      </c>
      <c r="AD11" s="38">
        <f t="shared" si="3"/>
        <v>0</v>
      </c>
    </row>
    <row r="12" spans="1:31" x14ac:dyDescent="0.2">
      <c r="A12" s="89"/>
      <c r="B12" s="44"/>
      <c r="C12" s="40"/>
      <c r="D12" s="45"/>
      <c r="E12" s="42"/>
      <c r="F12" s="40"/>
      <c r="G12" s="40"/>
      <c r="H12" s="40"/>
      <c r="I12" s="46"/>
      <c r="J12" s="47"/>
      <c r="K12" s="40"/>
      <c r="L12" s="40"/>
      <c r="M12" s="42"/>
      <c r="N12" s="67"/>
      <c r="O12" s="43"/>
      <c r="P12" s="40"/>
      <c r="Q12" s="42"/>
      <c r="R12" s="47"/>
      <c r="S12" s="47"/>
      <c r="T12" s="47"/>
      <c r="U12" s="42"/>
      <c r="V12" s="72"/>
      <c r="W12" s="40"/>
      <c r="X12" s="48"/>
      <c r="Z12" s="28">
        <f t="shared" si="0"/>
        <v>0</v>
      </c>
      <c r="AB12" s="39">
        <f t="shared" si="1"/>
        <v>0</v>
      </c>
      <c r="AC12" s="38">
        <f t="shared" si="2"/>
        <v>0</v>
      </c>
      <c r="AD12" s="38">
        <f t="shared" si="3"/>
        <v>0</v>
      </c>
    </row>
    <row r="13" spans="1:31" x14ac:dyDescent="0.2">
      <c r="A13" s="89"/>
      <c r="B13" s="44"/>
      <c r="C13" s="40"/>
      <c r="D13" s="45"/>
      <c r="E13" s="42"/>
      <c r="F13" s="40"/>
      <c r="G13" s="40"/>
      <c r="H13" s="40"/>
      <c r="I13" s="46"/>
      <c r="J13" s="47"/>
      <c r="K13" s="40"/>
      <c r="L13" s="40"/>
      <c r="M13" s="42"/>
      <c r="N13" s="67"/>
      <c r="O13" s="43"/>
      <c r="P13" s="40"/>
      <c r="Q13" s="42"/>
      <c r="R13" s="47"/>
      <c r="S13" s="47"/>
      <c r="T13" s="47"/>
      <c r="U13" s="42"/>
      <c r="V13" s="72"/>
      <c r="W13" s="40"/>
      <c r="X13" s="48"/>
      <c r="Z13" s="28">
        <f t="shared" si="0"/>
        <v>0</v>
      </c>
      <c r="AB13" s="39">
        <f t="shared" si="1"/>
        <v>0</v>
      </c>
      <c r="AC13" s="38">
        <f t="shared" si="2"/>
        <v>0</v>
      </c>
      <c r="AD13" s="38">
        <f t="shared" si="3"/>
        <v>0</v>
      </c>
    </row>
    <row r="14" spans="1:31" x14ac:dyDescent="0.2">
      <c r="A14" s="89"/>
      <c r="B14" s="44"/>
      <c r="C14" s="40"/>
      <c r="D14" s="45"/>
      <c r="E14" s="42"/>
      <c r="F14" s="40"/>
      <c r="G14" s="40"/>
      <c r="H14" s="40"/>
      <c r="I14" s="46"/>
      <c r="J14" s="47"/>
      <c r="K14" s="40"/>
      <c r="L14" s="40"/>
      <c r="M14" s="42"/>
      <c r="N14" s="67"/>
      <c r="O14" s="43"/>
      <c r="P14" s="40"/>
      <c r="Q14" s="42"/>
      <c r="R14" s="47"/>
      <c r="S14" s="47"/>
      <c r="T14" s="47"/>
      <c r="U14" s="42"/>
      <c r="V14" s="72"/>
      <c r="W14" s="40"/>
      <c r="X14" s="48"/>
      <c r="Z14" s="28">
        <f t="shared" si="0"/>
        <v>0</v>
      </c>
      <c r="AB14" s="39">
        <f t="shared" si="1"/>
        <v>0</v>
      </c>
      <c r="AC14" s="38">
        <f t="shared" si="2"/>
        <v>0</v>
      </c>
      <c r="AD14" s="38">
        <f t="shared" si="3"/>
        <v>0</v>
      </c>
    </row>
    <row r="15" spans="1:31" x14ac:dyDescent="0.2">
      <c r="A15" s="90"/>
      <c r="B15" s="44"/>
      <c r="C15" s="40"/>
      <c r="D15" s="45"/>
      <c r="E15" s="42"/>
      <c r="F15" s="40"/>
      <c r="G15" s="40"/>
      <c r="H15" s="40"/>
      <c r="I15" s="46"/>
      <c r="J15" s="47"/>
      <c r="K15" s="40"/>
      <c r="L15" s="40"/>
      <c r="M15" s="42"/>
      <c r="N15" s="67"/>
      <c r="O15" s="43"/>
      <c r="P15" s="40"/>
      <c r="Q15" s="42"/>
      <c r="R15" s="47"/>
      <c r="S15" s="47"/>
      <c r="T15" s="47"/>
      <c r="U15" s="42"/>
      <c r="V15" s="72"/>
      <c r="W15" s="40"/>
      <c r="X15" s="48"/>
      <c r="Z15" s="28">
        <f t="shared" si="0"/>
        <v>0</v>
      </c>
      <c r="AB15" s="39">
        <f t="shared" si="1"/>
        <v>0</v>
      </c>
      <c r="AC15" s="38">
        <f t="shared" si="2"/>
        <v>0</v>
      </c>
      <c r="AD15" s="38">
        <f t="shared" si="3"/>
        <v>0</v>
      </c>
    </row>
    <row r="16" spans="1:31" x14ac:dyDescent="0.2">
      <c r="A16" s="90"/>
      <c r="B16" s="44"/>
      <c r="C16" s="40"/>
      <c r="D16" s="45"/>
      <c r="E16" s="42"/>
      <c r="F16" s="40"/>
      <c r="G16" s="40"/>
      <c r="H16" s="40"/>
      <c r="I16" s="46"/>
      <c r="J16" s="47"/>
      <c r="K16" s="40"/>
      <c r="L16" s="40"/>
      <c r="M16" s="42"/>
      <c r="N16" s="67"/>
      <c r="O16" s="43"/>
      <c r="P16" s="40"/>
      <c r="Q16" s="42"/>
      <c r="R16" s="47"/>
      <c r="S16" s="47"/>
      <c r="T16" s="47"/>
      <c r="U16" s="42"/>
      <c r="V16" s="72"/>
      <c r="W16" s="40"/>
      <c r="X16" s="48"/>
      <c r="Z16" s="28">
        <f t="shared" si="0"/>
        <v>0</v>
      </c>
      <c r="AB16" s="39">
        <f t="shared" si="1"/>
        <v>0</v>
      </c>
      <c r="AC16" s="38">
        <f t="shared" si="2"/>
        <v>0</v>
      </c>
      <c r="AD16" s="38">
        <f t="shared" si="3"/>
        <v>0</v>
      </c>
    </row>
    <row r="17" spans="1:30" x14ac:dyDescent="0.2">
      <c r="A17" s="90"/>
      <c r="B17" s="44"/>
      <c r="C17" s="50"/>
      <c r="D17" s="53"/>
      <c r="E17" s="54"/>
      <c r="F17" s="40"/>
      <c r="G17" s="40"/>
      <c r="H17" s="40"/>
      <c r="I17" s="46"/>
      <c r="J17" s="47"/>
      <c r="K17" s="40"/>
      <c r="L17" s="40"/>
      <c r="M17" s="42"/>
      <c r="N17" s="67"/>
      <c r="O17" s="43"/>
      <c r="P17" s="40"/>
      <c r="Q17" s="42"/>
      <c r="R17" s="47"/>
      <c r="S17" s="47"/>
      <c r="T17" s="47"/>
      <c r="U17" s="42"/>
      <c r="V17" s="72"/>
      <c r="W17" s="40"/>
      <c r="X17" s="48"/>
      <c r="Z17" s="28">
        <f t="shared" si="0"/>
        <v>0</v>
      </c>
      <c r="AB17" s="39">
        <f t="shared" si="1"/>
        <v>0</v>
      </c>
      <c r="AC17" s="38">
        <f t="shared" si="2"/>
        <v>0</v>
      </c>
      <c r="AD17" s="38">
        <f t="shared" si="3"/>
        <v>0</v>
      </c>
    </row>
    <row r="18" spans="1:30" x14ac:dyDescent="0.2">
      <c r="A18" s="90"/>
      <c r="B18" s="44"/>
      <c r="C18" s="50"/>
      <c r="D18" s="53"/>
      <c r="E18" s="54"/>
      <c r="F18" s="40"/>
      <c r="G18" s="40"/>
      <c r="H18" s="40"/>
      <c r="I18" s="46"/>
      <c r="J18" s="47"/>
      <c r="K18" s="40"/>
      <c r="L18" s="40"/>
      <c r="M18" s="42"/>
      <c r="N18" s="67"/>
      <c r="O18" s="43"/>
      <c r="P18" s="40"/>
      <c r="Q18" s="42"/>
      <c r="R18" s="47"/>
      <c r="S18" s="47"/>
      <c r="T18" s="47"/>
      <c r="U18" s="42"/>
      <c r="V18" s="72"/>
      <c r="W18" s="40"/>
      <c r="X18" s="48"/>
      <c r="Z18" s="28">
        <f t="shared" si="0"/>
        <v>0</v>
      </c>
      <c r="AB18" s="39">
        <f t="shared" si="1"/>
        <v>0</v>
      </c>
      <c r="AC18" s="38">
        <f t="shared" si="2"/>
        <v>0</v>
      </c>
      <c r="AD18" s="38">
        <f t="shared" si="3"/>
        <v>0</v>
      </c>
    </row>
    <row r="19" spans="1:30" x14ac:dyDescent="0.2">
      <c r="A19" s="90"/>
      <c r="B19" s="44"/>
      <c r="C19" s="50"/>
      <c r="D19" s="53"/>
      <c r="E19" s="54"/>
      <c r="F19" s="40"/>
      <c r="G19" s="40"/>
      <c r="H19" s="40"/>
      <c r="I19" s="46"/>
      <c r="J19" s="47"/>
      <c r="K19" s="40"/>
      <c r="L19" s="40"/>
      <c r="M19" s="42"/>
      <c r="N19" s="67"/>
      <c r="O19" s="43"/>
      <c r="P19" s="40"/>
      <c r="Q19" s="42"/>
      <c r="R19" s="47"/>
      <c r="S19" s="47"/>
      <c r="T19" s="47"/>
      <c r="U19" s="42"/>
      <c r="V19" s="72"/>
      <c r="W19" s="40"/>
      <c r="X19" s="48"/>
      <c r="Z19" s="28">
        <f t="shared" si="0"/>
        <v>0</v>
      </c>
      <c r="AB19" s="39">
        <f t="shared" si="1"/>
        <v>0</v>
      </c>
      <c r="AC19" s="38">
        <f t="shared" si="2"/>
        <v>0</v>
      </c>
      <c r="AD19" s="38">
        <f t="shared" si="3"/>
        <v>0</v>
      </c>
    </row>
    <row r="20" spans="1:30" x14ac:dyDescent="0.2">
      <c r="A20" s="90"/>
      <c r="B20" s="44"/>
      <c r="C20" s="50"/>
      <c r="D20" s="55"/>
      <c r="E20" s="56"/>
      <c r="F20" s="40"/>
      <c r="G20" s="40"/>
      <c r="H20" s="40"/>
      <c r="I20" s="41"/>
      <c r="J20" s="47"/>
      <c r="K20" s="40"/>
      <c r="L20" s="40"/>
      <c r="M20" s="42"/>
      <c r="N20" s="67"/>
      <c r="O20" s="43"/>
      <c r="P20" s="40"/>
      <c r="Q20" s="42"/>
      <c r="R20" s="47"/>
      <c r="S20" s="47"/>
      <c r="T20" s="47"/>
      <c r="U20" s="42"/>
      <c r="V20" s="72"/>
      <c r="W20" s="40"/>
      <c r="X20" s="48"/>
      <c r="Z20" s="28">
        <f t="shared" si="0"/>
        <v>0</v>
      </c>
      <c r="AB20" s="39">
        <f t="shared" si="1"/>
        <v>0</v>
      </c>
      <c r="AC20" s="38">
        <f t="shared" si="2"/>
        <v>0</v>
      </c>
      <c r="AD20" s="38">
        <f t="shared" si="3"/>
        <v>0</v>
      </c>
    </row>
    <row r="21" spans="1:30" x14ac:dyDescent="0.2">
      <c r="A21" s="90"/>
      <c r="B21" s="44"/>
      <c r="C21" s="57"/>
      <c r="D21" s="53"/>
      <c r="E21" s="54"/>
      <c r="F21" s="40"/>
      <c r="G21" s="40"/>
      <c r="H21" s="40"/>
      <c r="I21" s="46"/>
      <c r="J21" s="47"/>
      <c r="K21" s="40"/>
      <c r="L21" s="40"/>
      <c r="M21" s="42"/>
      <c r="N21" s="67"/>
      <c r="O21" s="43"/>
      <c r="P21" s="40"/>
      <c r="Q21" s="42"/>
      <c r="R21" s="47"/>
      <c r="S21" s="47"/>
      <c r="T21" s="47"/>
      <c r="U21" s="42"/>
      <c r="V21" s="72"/>
      <c r="W21" s="40"/>
      <c r="X21" s="48"/>
      <c r="Z21" s="28">
        <f t="shared" si="0"/>
        <v>0</v>
      </c>
      <c r="AB21" s="39">
        <f t="shared" si="1"/>
        <v>0</v>
      </c>
      <c r="AC21" s="38">
        <f t="shared" si="2"/>
        <v>0</v>
      </c>
      <c r="AD21" s="38">
        <f t="shared" si="3"/>
        <v>0</v>
      </c>
    </row>
    <row r="22" spans="1:30" x14ac:dyDescent="0.2">
      <c r="A22" s="90"/>
      <c r="B22" s="44"/>
      <c r="C22" s="57"/>
      <c r="D22" s="53"/>
      <c r="E22" s="54"/>
      <c r="F22" s="40"/>
      <c r="G22" s="40"/>
      <c r="H22" s="40"/>
      <c r="I22" s="46"/>
      <c r="J22" s="47"/>
      <c r="K22" s="40"/>
      <c r="L22" s="40"/>
      <c r="M22" s="42"/>
      <c r="N22" s="67"/>
      <c r="O22" s="43"/>
      <c r="P22" s="40"/>
      <c r="Q22" s="42"/>
      <c r="R22" s="47"/>
      <c r="S22" s="47"/>
      <c r="T22" s="47"/>
      <c r="U22" s="42"/>
      <c r="V22" s="72"/>
      <c r="W22" s="40"/>
      <c r="X22" s="48"/>
      <c r="Z22" s="28">
        <f t="shared" si="0"/>
        <v>0</v>
      </c>
      <c r="AB22" s="39">
        <f t="shared" si="1"/>
        <v>0</v>
      </c>
      <c r="AC22" s="38">
        <f t="shared" si="2"/>
        <v>0</v>
      </c>
      <c r="AD22" s="38">
        <f t="shared" si="3"/>
        <v>0</v>
      </c>
    </row>
    <row r="23" spans="1:30" x14ac:dyDescent="0.2">
      <c r="A23" s="90"/>
      <c r="B23" s="44"/>
      <c r="C23" s="57"/>
      <c r="D23" s="53"/>
      <c r="E23" s="54"/>
      <c r="F23" s="40"/>
      <c r="G23" s="40"/>
      <c r="H23" s="40"/>
      <c r="I23" s="46"/>
      <c r="J23" s="47"/>
      <c r="K23" s="40"/>
      <c r="L23" s="40"/>
      <c r="M23" s="42"/>
      <c r="N23" s="67"/>
      <c r="O23" s="43"/>
      <c r="P23" s="40"/>
      <c r="Q23" s="42"/>
      <c r="R23" s="47"/>
      <c r="S23" s="47"/>
      <c r="T23" s="47"/>
      <c r="U23" s="42"/>
      <c r="V23" s="72"/>
      <c r="W23" s="40"/>
      <c r="X23" s="48"/>
      <c r="Z23" s="28">
        <f t="shared" si="0"/>
        <v>0</v>
      </c>
      <c r="AB23" s="39">
        <f t="shared" si="1"/>
        <v>0</v>
      </c>
      <c r="AC23" s="38">
        <f t="shared" si="2"/>
        <v>0</v>
      </c>
      <c r="AD23" s="38">
        <f t="shared" si="3"/>
        <v>0</v>
      </c>
    </row>
    <row r="24" spans="1:30" x14ac:dyDescent="0.2">
      <c r="A24" s="90"/>
      <c r="B24" s="44"/>
      <c r="C24" s="57"/>
      <c r="D24" s="53"/>
      <c r="E24" s="54"/>
      <c r="F24" s="40"/>
      <c r="G24" s="40"/>
      <c r="H24" s="40"/>
      <c r="I24" s="46"/>
      <c r="J24" s="47"/>
      <c r="K24" s="40"/>
      <c r="L24" s="40"/>
      <c r="M24" s="42"/>
      <c r="N24" s="67"/>
      <c r="O24" s="43"/>
      <c r="P24" s="40"/>
      <c r="Q24" s="42"/>
      <c r="R24" s="47"/>
      <c r="S24" s="47"/>
      <c r="T24" s="47"/>
      <c r="U24" s="42"/>
      <c r="V24" s="72"/>
      <c r="W24" s="40"/>
      <c r="X24" s="48"/>
      <c r="Z24" s="28">
        <f t="shared" si="0"/>
        <v>0</v>
      </c>
      <c r="AB24" s="39">
        <f t="shared" si="1"/>
        <v>0</v>
      </c>
      <c r="AC24" s="38">
        <f t="shared" si="2"/>
        <v>0</v>
      </c>
      <c r="AD24" s="38">
        <f t="shared" si="3"/>
        <v>0</v>
      </c>
    </row>
    <row r="25" spans="1:30" x14ac:dyDescent="0.2">
      <c r="A25" s="90"/>
      <c r="B25" s="51"/>
      <c r="C25" s="50"/>
      <c r="D25" s="53"/>
      <c r="E25" s="54"/>
      <c r="F25" s="40"/>
      <c r="G25" s="40"/>
      <c r="H25" s="40"/>
      <c r="I25" s="46"/>
      <c r="J25" s="47"/>
      <c r="K25" s="40"/>
      <c r="L25" s="40"/>
      <c r="M25" s="42"/>
      <c r="N25" s="67"/>
      <c r="O25" s="43"/>
      <c r="P25" s="40"/>
      <c r="Q25" s="42"/>
      <c r="R25" s="47"/>
      <c r="S25" s="47"/>
      <c r="T25" s="47"/>
      <c r="U25" s="42"/>
      <c r="V25" s="72"/>
      <c r="W25" s="40"/>
      <c r="X25" s="48"/>
      <c r="Z25" s="28">
        <f t="shared" si="0"/>
        <v>0</v>
      </c>
      <c r="AB25" s="39">
        <f t="shared" si="1"/>
        <v>0</v>
      </c>
      <c r="AC25" s="38">
        <f t="shared" si="2"/>
        <v>0</v>
      </c>
      <c r="AD25" s="38">
        <f t="shared" si="3"/>
        <v>0</v>
      </c>
    </row>
    <row r="26" spans="1:30" x14ac:dyDescent="0.2">
      <c r="A26" s="90"/>
      <c r="B26" s="44"/>
      <c r="C26" s="57"/>
      <c r="D26" s="53"/>
      <c r="E26" s="54"/>
      <c r="F26" s="40"/>
      <c r="G26" s="40"/>
      <c r="H26" s="40"/>
      <c r="I26" s="46"/>
      <c r="J26" s="47"/>
      <c r="K26" s="40"/>
      <c r="L26" s="40"/>
      <c r="M26" s="42"/>
      <c r="N26" s="67"/>
      <c r="O26" s="43"/>
      <c r="P26" s="40"/>
      <c r="Q26" s="42"/>
      <c r="R26" s="47"/>
      <c r="S26" s="47"/>
      <c r="T26" s="47"/>
      <c r="U26" s="42"/>
      <c r="V26" s="72"/>
      <c r="W26" s="40"/>
      <c r="X26" s="48"/>
      <c r="Z26" s="28">
        <f t="shared" si="0"/>
        <v>0</v>
      </c>
      <c r="AB26" s="39">
        <f t="shared" si="1"/>
        <v>0</v>
      </c>
      <c r="AC26" s="38">
        <f t="shared" si="2"/>
        <v>0</v>
      </c>
      <c r="AD26" s="38">
        <f t="shared" si="3"/>
        <v>0</v>
      </c>
    </row>
    <row r="27" spans="1:30" x14ac:dyDescent="0.2">
      <c r="A27" s="90"/>
      <c r="B27" s="44"/>
      <c r="C27" s="57"/>
      <c r="D27" s="53"/>
      <c r="E27" s="54"/>
      <c r="F27" s="40"/>
      <c r="G27" s="40"/>
      <c r="H27" s="40"/>
      <c r="I27" s="46"/>
      <c r="J27" s="47"/>
      <c r="K27" s="40"/>
      <c r="L27" s="40"/>
      <c r="M27" s="42"/>
      <c r="N27" s="67"/>
      <c r="O27" s="43"/>
      <c r="P27" s="40"/>
      <c r="Q27" s="42"/>
      <c r="R27" s="47"/>
      <c r="S27" s="47"/>
      <c r="T27" s="47"/>
      <c r="U27" s="42"/>
      <c r="V27" s="72"/>
      <c r="W27" s="40"/>
      <c r="X27" s="48"/>
      <c r="Z27" s="28">
        <f t="shared" si="0"/>
        <v>0</v>
      </c>
      <c r="AB27" s="39">
        <f t="shared" si="1"/>
        <v>0</v>
      </c>
      <c r="AC27" s="38">
        <f t="shared" si="2"/>
        <v>0</v>
      </c>
      <c r="AD27" s="38">
        <f t="shared" si="3"/>
        <v>0</v>
      </c>
    </row>
    <row r="28" spans="1:30" x14ac:dyDescent="0.2">
      <c r="A28" s="89"/>
      <c r="B28" s="44"/>
      <c r="C28" s="57"/>
      <c r="D28" s="53"/>
      <c r="E28" s="54"/>
      <c r="F28" s="40"/>
      <c r="G28" s="40"/>
      <c r="H28" s="40"/>
      <c r="I28" s="46"/>
      <c r="J28" s="47"/>
      <c r="K28" s="40"/>
      <c r="L28" s="40"/>
      <c r="M28" s="42"/>
      <c r="N28" s="67"/>
      <c r="O28" s="43"/>
      <c r="P28" s="40"/>
      <c r="Q28" s="42"/>
      <c r="R28" s="47"/>
      <c r="S28" s="47"/>
      <c r="T28" s="47"/>
      <c r="U28" s="42"/>
      <c r="V28" s="72"/>
      <c r="W28" s="40"/>
      <c r="X28" s="48"/>
      <c r="Z28" s="28">
        <f t="shared" si="0"/>
        <v>0</v>
      </c>
      <c r="AB28" s="39">
        <f t="shared" si="1"/>
        <v>0</v>
      </c>
      <c r="AC28" s="38">
        <f t="shared" si="2"/>
        <v>0</v>
      </c>
      <c r="AD28" s="38">
        <f t="shared" si="3"/>
        <v>0</v>
      </c>
    </row>
    <row r="29" spans="1:30" x14ac:dyDescent="0.2">
      <c r="A29" s="89"/>
      <c r="B29" s="44"/>
      <c r="C29" s="57"/>
      <c r="D29" s="53"/>
      <c r="E29" s="54"/>
      <c r="F29" s="40"/>
      <c r="G29" s="40"/>
      <c r="H29" s="40"/>
      <c r="I29" s="46"/>
      <c r="J29" s="47"/>
      <c r="K29" s="40"/>
      <c r="L29" s="40"/>
      <c r="M29" s="42"/>
      <c r="N29" s="67"/>
      <c r="O29" s="43"/>
      <c r="P29" s="40"/>
      <c r="Q29" s="42"/>
      <c r="R29" s="47"/>
      <c r="S29" s="47"/>
      <c r="T29" s="47"/>
      <c r="U29" s="42"/>
      <c r="V29" s="72"/>
      <c r="W29" s="40"/>
      <c r="X29" s="48"/>
      <c r="Z29" s="28">
        <f t="shared" si="0"/>
        <v>0</v>
      </c>
      <c r="AB29" s="39">
        <f t="shared" si="1"/>
        <v>0</v>
      </c>
      <c r="AC29" s="38">
        <f t="shared" si="2"/>
        <v>0</v>
      </c>
      <c r="AD29" s="38">
        <f t="shared" si="3"/>
        <v>0</v>
      </c>
    </row>
    <row r="30" spans="1:30" x14ac:dyDescent="0.2">
      <c r="A30" s="90"/>
      <c r="B30" s="44"/>
      <c r="C30" s="57"/>
      <c r="D30" s="53"/>
      <c r="E30" s="54"/>
      <c r="F30" s="40"/>
      <c r="G30" s="40"/>
      <c r="H30" s="40"/>
      <c r="I30" s="46"/>
      <c r="J30" s="47"/>
      <c r="K30" s="40"/>
      <c r="L30" s="40"/>
      <c r="M30" s="42"/>
      <c r="N30" s="67"/>
      <c r="O30" s="43"/>
      <c r="P30" s="40"/>
      <c r="Q30" s="42"/>
      <c r="R30" s="47"/>
      <c r="S30" s="47"/>
      <c r="T30" s="47"/>
      <c r="U30" s="42"/>
      <c r="V30" s="72"/>
      <c r="W30" s="40"/>
      <c r="X30" s="48"/>
      <c r="Z30" s="28">
        <f t="shared" si="0"/>
        <v>0</v>
      </c>
      <c r="AB30" s="39">
        <f t="shared" si="1"/>
        <v>0</v>
      </c>
      <c r="AC30" s="38">
        <f t="shared" si="2"/>
        <v>0</v>
      </c>
      <c r="AD30" s="38">
        <f t="shared" si="3"/>
        <v>0</v>
      </c>
    </row>
    <row r="31" spans="1:30" x14ac:dyDescent="0.2">
      <c r="A31" s="90"/>
      <c r="B31" s="44"/>
      <c r="C31" s="57"/>
      <c r="D31" s="53"/>
      <c r="E31" s="54"/>
      <c r="F31" s="40"/>
      <c r="G31" s="40"/>
      <c r="H31" s="40"/>
      <c r="I31" s="46"/>
      <c r="J31" s="47"/>
      <c r="K31" s="40"/>
      <c r="L31" s="40"/>
      <c r="M31" s="42"/>
      <c r="N31" s="67"/>
      <c r="O31" s="43"/>
      <c r="P31" s="40"/>
      <c r="Q31" s="42"/>
      <c r="R31" s="47"/>
      <c r="S31" s="47"/>
      <c r="T31" s="47"/>
      <c r="U31" s="42"/>
      <c r="V31" s="72"/>
      <c r="W31" s="40"/>
      <c r="X31" s="48"/>
      <c r="Z31" s="28">
        <f t="shared" si="0"/>
        <v>0</v>
      </c>
      <c r="AB31" s="39">
        <f t="shared" si="1"/>
        <v>0</v>
      </c>
      <c r="AC31" s="38">
        <f t="shared" si="2"/>
        <v>0</v>
      </c>
      <c r="AD31" s="38">
        <f t="shared" si="3"/>
        <v>0</v>
      </c>
    </row>
    <row r="32" spans="1:30" x14ac:dyDescent="0.2">
      <c r="A32" s="90"/>
      <c r="B32" s="44"/>
      <c r="C32" s="57"/>
      <c r="D32" s="53"/>
      <c r="E32" s="54"/>
      <c r="F32" s="40"/>
      <c r="G32" s="40"/>
      <c r="H32" s="40"/>
      <c r="I32" s="46"/>
      <c r="J32" s="47"/>
      <c r="K32" s="40"/>
      <c r="L32" s="40"/>
      <c r="M32" s="42"/>
      <c r="N32" s="67"/>
      <c r="O32" s="43"/>
      <c r="P32" s="40"/>
      <c r="Q32" s="42"/>
      <c r="R32" s="47"/>
      <c r="S32" s="47"/>
      <c r="T32" s="47"/>
      <c r="U32" s="42"/>
      <c r="V32" s="72"/>
      <c r="W32" s="40"/>
      <c r="X32" s="48"/>
      <c r="Z32" s="28">
        <f t="shared" si="0"/>
        <v>0</v>
      </c>
      <c r="AB32" s="39">
        <f t="shared" si="1"/>
        <v>0</v>
      </c>
      <c r="AC32" s="38">
        <f t="shared" si="2"/>
        <v>0</v>
      </c>
      <c r="AD32" s="38">
        <f t="shared" si="3"/>
        <v>0</v>
      </c>
    </row>
    <row r="33" spans="1:30" x14ac:dyDescent="0.2">
      <c r="A33" s="90"/>
      <c r="B33" s="44"/>
      <c r="C33" s="57"/>
      <c r="D33" s="53"/>
      <c r="E33" s="54"/>
      <c r="F33" s="40"/>
      <c r="G33" s="40"/>
      <c r="H33" s="40"/>
      <c r="I33" s="46"/>
      <c r="J33" s="47"/>
      <c r="K33" s="40"/>
      <c r="L33" s="40"/>
      <c r="M33" s="42"/>
      <c r="N33" s="67"/>
      <c r="O33" s="43"/>
      <c r="P33" s="40"/>
      <c r="Q33" s="42"/>
      <c r="R33" s="47"/>
      <c r="S33" s="47"/>
      <c r="T33" s="47"/>
      <c r="U33" s="42"/>
      <c r="V33" s="72"/>
      <c r="W33" s="40"/>
      <c r="X33" s="48"/>
      <c r="Z33" s="28">
        <f t="shared" si="0"/>
        <v>0</v>
      </c>
      <c r="AB33" s="39">
        <f t="shared" si="1"/>
        <v>0</v>
      </c>
      <c r="AC33" s="38">
        <f t="shared" si="2"/>
        <v>0</v>
      </c>
      <c r="AD33" s="38">
        <f t="shared" si="3"/>
        <v>0</v>
      </c>
    </row>
    <row r="34" spans="1:30" ht="13.5" thickBot="1" x14ac:dyDescent="0.25">
      <c r="A34" s="91" t="s">
        <v>1</v>
      </c>
      <c r="B34" s="59"/>
      <c r="C34" s="60"/>
      <c r="D34" s="61"/>
      <c r="E34" s="62"/>
      <c r="F34" s="60"/>
      <c r="G34" s="60"/>
      <c r="H34" s="60"/>
      <c r="I34" s="63"/>
      <c r="J34" s="59"/>
      <c r="K34" s="60"/>
      <c r="L34" s="60"/>
      <c r="M34" s="60"/>
      <c r="N34" s="63"/>
      <c r="O34" s="58" t="s">
        <v>1</v>
      </c>
      <c r="P34" s="60" t="s">
        <v>1</v>
      </c>
      <c r="Q34" s="62"/>
      <c r="R34" s="59" t="s">
        <v>1</v>
      </c>
      <c r="S34" s="59"/>
      <c r="T34" s="59"/>
      <c r="U34" s="62" t="s">
        <v>1</v>
      </c>
      <c r="V34" s="73" t="s">
        <v>1</v>
      </c>
      <c r="W34" s="60"/>
      <c r="X34" s="64" t="s">
        <v>1</v>
      </c>
      <c r="Z34" s="28">
        <f t="shared" si="0"/>
        <v>0</v>
      </c>
      <c r="AB34" s="39">
        <f t="shared" si="1"/>
        <v>0</v>
      </c>
      <c r="AC34" s="38">
        <f t="shared" si="2"/>
        <v>0</v>
      </c>
      <c r="AD34" s="38">
        <f t="shared" si="3"/>
        <v>0</v>
      </c>
    </row>
    <row r="35" spans="1:30" ht="13.5" thickTop="1" x14ac:dyDescent="0.2"/>
    <row r="36" spans="1:30" ht="33.75" x14ac:dyDescent="0.2">
      <c r="A36" s="34" t="s">
        <v>46</v>
      </c>
      <c r="B36" s="31">
        <f t="shared" ref="B36:J36" si="4">COUNT(B5:B34)</f>
        <v>2</v>
      </c>
      <c r="C36" s="31">
        <f t="shared" si="4"/>
        <v>0</v>
      </c>
      <c r="D36" s="31">
        <f t="shared" si="4"/>
        <v>0</v>
      </c>
      <c r="E36" s="32">
        <f t="shared" si="4"/>
        <v>0</v>
      </c>
      <c r="F36" s="33">
        <f t="shared" si="4"/>
        <v>0</v>
      </c>
      <c r="G36" s="31">
        <f t="shared" si="4"/>
        <v>0</v>
      </c>
      <c r="H36" s="31">
        <f t="shared" si="4"/>
        <v>0</v>
      </c>
      <c r="I36" s="32">
        <f t="shared" si="4"/>
        <v>0</v>
      </c>
      <c r="J36" s="30">
        <f t="shared" si="4"/>
        <v>1</v>
      </c>
      <c r="K36" s="31">
        <f t="shared" ref="K36:X36" si="5">COUNT(K5:K34)</f>
        <v>0</v>
      </c>
      <c r="L36" s="31">
        <f t="shared" si="5"/>
        <v>0</v>
      </c>
      <c r="M36" s="32">
        <f t="shared" si="5"/>
        <v>0</v>
      </c>
      <c r="N36" s="32">
        <f>COUNT(N5:N34)</f>
        <v>0</v>
      </c>
      <c r="O36" s="30">
        <f t="shared" si="5"/>
        <v>1</v>
      </c>
      <c r="P36" s="31">
        <f t="shared" si="5"/>
        <v>0</v>
      </c>
      <c r="Q36" s="32">
        <f t="shared" si="5"/>
        <v>1</v>
      </c>
      <c r="R36" s="33">
        <f t="shared" si="5"/>
        <v>0</v>
      </c>
      <c r="S36" s="31">
        <f t="shared" si="5"/>
        <v>0</v>
      </c>
      <c r="T36" s="31">
        <f t="shared" si="5"/>
        <v>0</v>
      </c>
      <c r="U36" s="32">
        <f t="shared" si="5"/>
        <v>0</v>
      </c>
      <c r="V36" s="30">
        <f t="shared" si="5"/>
        <v>0</v>
      </c>
      <c r="W36" s="33">
        <f t="shared" si="5"/>
        <v>0</v>
      </c>
      <c r="X36" s="93">
        <f t="shared" si="5"/>
        <v>0</v>
      </c>
      <c r="Y36" s="94"/>
      <c r="Z36" s="94"/>
      <c r="AA36" s="94"/>
      <c r="AB36" s="94">
        <f>COUNTIF(AB5:AB34, "&gt;0")</f>
        <v>2</v>
      </c>
      <c r="AC36" s="94">
        <f>COUNTIF(AC5:AC34, "&gt;0")</f>
        <v>1</v>
      </c>
      <c r="AD36" s="94">
        <f>COUNTIF(AD5:AD34, "&gt;0")</f>
        <v>1</v>
      </c>
    </row>
    <row r="39" spans="1:30" x14ac:dyDescent="0.2">
      <c r="B39" s="25" t="s">
        <v>1</v>
      </c>
      <c r="C39" s="1"/>
      <c r="D39" s="36" t="s">
        <v>63</v>
      </c>
    </row>
    <row r="40" spans="1:30" x14ac:dyDescent="0.2">
      <c r="B40" s="1"/>
      <c r="C40" s="1"/>
    </row>
    <row r="41" spans="1:30" x14ac:dyDescent="0.2">
      <c r="B41" s="26"/>
      <c r="C41" s="1"/>
      <c r="D41" s="36" t="s">
        <v>64</v>
      </c>
    </row>
    <row r="43" spans="1:30" x14ac:dyDescent="0.2">
      <c r="B43" s="2"/>
      <c r="C43" s="3"/>
      <c r="D43" s="36" t="s">
        <v>65</v>
      </c>
    </row>
    <row r="45" spans="1:30" x14ac:dyDescent="0.2">
      <c r="B45" t="s">
        <v>48</v>
      </c>
      <c r="D45" s="36" t="s">
        <v>51</v>
      </c>
    </row>
    <row r="46" spans="1:30" x14ac:dyDescent="0.2">
      <c r="B46" t="s">
        <v>49</v>
      </c>
      <c r="D46" t="s">
        <v>50</v>
      </c>
    </row>
    <row r="47" spans="1:30" x14ac:dyDescent="0.2">
      <c r="B47" t="s">
        <v>52</v>
      </c>
      <c r="D47" t="s">
        <v>53</v>
      </c>
    </row>
    <row r="48" spans="1:30" hidden="1" x14ac:dyDescent="0.2">
      <c r="B48" s="6" t="s">
        <v>6</v>
      </c>
      <c r="C48" s="6"/>
    </row>
    <row r="49" spans="1:4" hidden="1" x14ac:dyDescent="0.2">
      <c r="B49" s="6" t="s">
        <v>4</v>
      </c>
      <c r="C49" s="6"/>
    </row>
    <row r="50" spans="1:4" hidden="1" x14ac:dyDescent="0.2">
      <c r="B50" s="6" t="s">
        <v>7</v>
      </c>
      <c r="C50" s="6"/>
    </row>
    <row r="51" spans="1:4" hidden="1" x14ac:dyDescent="0.2">
      <c r="B51" s="6" t="s">
        <v>8</v>
      </c>
      <c r="C51" s="6"/>
    </row>
    <row r="52" spans="1:4" hidden="1" x14ac:dyDescent="0.2">
      <c r="B52" s="6" t="s">
        <v>11</v>
      </c>
      <c r="C52" s="6"/>
    </row>
    <row r="53" spans="1:4" hidden="1" x14ac:dyDescent="0.2">
      <c r="B53" s="7" t="s">
        <v>13</v>
      </c>
      <c r="C53" s="7"/>
    </row>
    <row r="54" spans="1:4" hidden="1" x14ac:dyDescent="0.2">
      <c r="B54" s="7" t="s">
        <v>14</v>
      </c>
      <c r="C54" s="7"/>
    </row>
    <row r="55" spans="1:4" hidden="1" x14ac:dyDescent="0.2">
      <c r="B55" s="7" t="s">
        <v>15</v>
      </c>
      <c r="C55" s="7"/>
    </row>
    <row r="56" spans="1:4" x14ac:dyDescent="0.2">
      <c r="B56" s="36" t="s">
        <v>70</v>
      </c>
      <c r="C56" s="7"/>
      <c r="D56" s="82" t="s">
        <v>79</v>
      </c>
    </row>
    <row r="57" spans="1:4" x14ac:dyDescent="0.2">
      <c r="B57" s="35" t="s">
        <v>86</v>
      </c>
      <c r="C57" s="7"/>
      <c r="D57" s="82"/>
    </row>
    <row r="59" spans="1:4" x14ac:dyDescent="0.2">
      <c r="A59" s="35">
        <f>COUNT(A5:A34)</f>
        <v>3</v>
      </c>
      <c r="B59" s="36" t="str">
        <f>"Preliminary data indicates that there has been " &amp; COUNT(A5:A34) &amp; " day(s) in 2023 on which the 8-hour ozone standard (&gt;70 ppb) was exceeded by at least one monitoring site in Virginia."</f>
        <v>Preliminary data indicates that there has been 3 day(s) in 2023 on which the 8-hour ozone standard (&gt;70 ppb) was exceeded by at least one monitoring site in Virginia.</v>
      </c>
      <c r="C59" s="7"/>
    </row>
    <row r="60" spans="1:4" x14ac:dyDescent="0.2">
      <c r="B60" s="6"/>
      <c r="C60" s="6"/>
    </row>
    <row r="61" spans="1:4" hidden="1" x14ac:dyDescent="0.2">
      <c r="B61" s="6" t="s">
        <v>5</v>
      </c>
      <c r="C61" s="6"/>
    </row>
    <row r="62" spans="1:4" hidden="1" x14ac:dyDescent="0.2">
      <c r="B62" s="6" t="s">
        <v>2</v>
      </c>
      <c r="C62" s="6"/>
    </row>
    <row r="63" spans="1:4" hidden="1" x14ac:dyDescent="0.2">
      <c r="B63" s="6" t="s">
        <v>3</v>
      </c>
      <c r="C63" s="6"/>
    </row>
    <row r="64" spans="1:4" hidden="1" x14ac:dyDescent="0.2">
      <c r="B64" s="6" t="s">
        <v>9</v>
      </c>
      <c r="C64" s="6"/>
    </row>
    <row r="65" spans="2:17" hidden="1" x14ac:dyDescent="0.2">
      <c r="B65" s="6" t="s">
        <v>10</v>
      </c>
      <c r="C65" s="6"/>
    </row>
    <row r="66" spans="2:17" hidden="1" x14ac:dyDescent="0.2">
      <c r="B66" s="6" t="s">
        <v>12</v>
      </c>
      <c r="C66" s="6"/>
    </row>
    <row r="67" spans="2:17" x14ac:dyDescent="0.2">
      <c r="B67" s="66" t="s">
        <v>89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</sheetData>
  <mergeCells count="9">
    <mergeCell ref="A1:Z1"/>
    <mergeCell ref="O3:Q3"/>
    <mergeCell ref="J3:M3"/>
    <mergeCell ref="J2:N2"/>
    <mergeCell ref="V2:W2"/>
    <mergeCell ref="B2:I2"/>
    <mergeCell ref="B3:E3"/>
    <mergeCell ref="O2:Q2"/>
    <mergeCell ref="R2:U2"/>
  </mergeCells>
  <phoneticPr fontId="1" type="noConversion"/>
  <conditionalFormatting sqref="B5:X34">
    <cfRule type="cellIs" dxfId="3" priority="1" stopIfTrue="1" operator="between">
      <formula>86</formula>
      <formula>105</formula>
    </cfRule>
    <cfRule type="cellIs" dxfId="2" priority="2" stopIfTrue="1" operator="between">
      <formula>71</formula>
      <formula>85</formula>
    </cfRule>
  </conditionalFormatting>
  <conditionalFormatting sqref="AB5:AD34 A36">
    <cfRule type="cellIs" dxfId="1" priority="13" stopIfTrue="1" operator="between">
      <formula>86</formula>
      <formula>105</formula>
    </cfRule>
    <cfRule type="cellIs" dxfId="0" priority="14" stopIfTrue="1" operator="between">
      <formula>71</formula>
      <formula>85</formula>
    </cfRule>
  </conditionalFormatting>
  <pageMargins left="0.63" right="0.5" top="1" bottom="1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9135-7B0B-421E-A64E-6C4F661B9E25}">
  <sheetPr>
    <pageSetUpPr fitToPage="1"/>
  </sheetPr>
  <dimension ref="A1:AF30"/>
  <sheetViews>
    <sheetView zoomScaleNormal="100" workbookViewId="0">
      <selection activeCell="A2" sqref="A2"/>
    </sheetView>
  </sheetViews>
  <sheetFormatPr defaultRowHeight="12.75" x14ac:dyDescent="0.2"/>
  <cols>
    <col min="1" max="1" width="20.140625" customWidth="1"/>
    <col min="2" max="18" width="5" bestFit="1" customWidth="1"/>
    <col min="19" max="19" width="5" customWidth="1"/>
    <col min="20" max="20" width="5" bestFit="1" customWidth="1"/>
    <col min="21" max="31" width="5" customWidth="1"/>
  </cols>
  <sheetData>
    <row r="1" spans="1:32" x14ac:dyDescent="0.2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3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32" x14ac:dyDescent="0.2">
      <c r="A3" s="36"/>
      <c r="B3" s="36">
        <v>1995</v>
      </c>
      <c r="C3" s="36">
        <v>1996</v>
      </c>
      <c r="D3" s="36">
        <v>1997</v>
      </c>
      <c r="E3" s="36">
        <v>1998</v>
      </c>
      <c r="F3" s="36">
        <v>1999</v>
      </c>
      <c r="G3" s="36">
        <v>2000</v>
      </c>
      <c r="H3" s="36">
        <v>2001</v>
      </c>
      <c r="I3" s="36">
        <v>2002</v>
      </c>
      <c r="J3" s="36">
        <v>2003</v>
      </c>
      <c r="K3" s="36">
        <v>2004</v>
      </c>
      <c r="L3" s="36">
        <v>2005</v>
      </c>
      <c r="M3" s="36">
        <v>2006</v>
      </c>
      <c r="N3" s="36">
        <v>2007</v>
      </c>
      <c r="O3" s="36">
        <v>2008</v>
      </c>
      <c r="P3" s="36">
        <v>2009</v>
      </c>
      <c r="Q3" s="36">
        <v>2010</v>
      </c>
      <c r="R3" s="36">
        <v>2011</v>
      </c>
      <c r="S3" s="36">
        <v>2012</v>
      </c>
      <c r="T3" s="36">
        <v>2013</v>
      </c>
      <c r="U3" s="36">
        <v>2014</v>
      </c>
      <c r="V3" s="36">
        <v>2015</v>
      </c>
      <c r="W3" s="36">
        <v>2016</v>
      </c>
      <c r="X3" s="36">
        <v>2017</v>
      </c>
      <c r="Y3" s="36">
        <v>2018</v>
      </c>
      <c r="Z3" s="36">
        <v>2019</v>
      </c>
      <c r="AA3" s="36">
        <v>2020</v>
      </c>
      <c r="AB3" s="36">
        <v>2021</v>
      </c>
      <c r="AC3" s="36">
        <v>2022</v>
      </c>
      <c r="AD3" s="36">
        <v>2023</v>
      </c>
      <c r="AE3" s="36">
        <v>2024</v>
      </c>
      <c r="AF3" s="36">
        <v>2025</v>
      </c>
    </row>
    <row r="4" spans="1:32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32" x14ac:dyDescent="0.2">
      <c r="A5" s="36" t="s">
        <v>73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32" x14ac:dyDescent="0.2">
      <c r="A6" s="36" t="s">
        <v>54</v>
      </c>
      <c r="B6" s="36">
        <v>17</v>
      </c>
      <c r="C6" s="36">
        <v>12</v>
      </c>
      <c r="D6" s="36">
        <v>27</v>
      </c>
      <c r="E6" s="36">
        <v>39</v>
      </c>
      <c r="F6" s="36">
        <v>31</v>
      </c>
      <c r="G6" s="36">
        <v>18</v>
      </c>
      <c r="H6" s="36">
        <v>12</v>
      </c>
      <c r="I6" s="36">
        <v>26</v>
      </c>
      <c r="J6" s="36">
        <v>8</v>
      </c>
      <c r="K6" s="36">
        <v>1</v>
      </c>
      <c r="L6" s="36">
        <v>12</v>
      </c>
      <c r="M6" s="36">
        <v>1</v>
      </c>
      <c r="N6" s="36">
        <v>4</v>
      </c>
      <c r="O6" s="36">
        <v>5</v>
      </c>
      <c r="P6" s="36">
        <v>0</v>
      </c>
      <c r="Q6" s="36">
        <v>2</v>
      </c>
      <c r="R6" s="36">
        <v>0</v>
      </c>
      <c r="S6" s="36">
        <v>3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f>'2025'!X36</f>
        <v>0</v>
      </c>
      <c r="AE6" s="36">
        <v>0</v>
      </c>
      <c r="AF6" s="36">
        <v>0</v>
      </c>
    </row>
    <row r="7" spans="1:32" x14ac:dyDescent="0.2">
      <c r="A7" s="36" t="s">
        <v>55</v>
      </c>
      <c r="B7" s="36">
        <v>25</v>
      </c>
      <c r="C7" s="36">
        <v>6</v>
      </c>
      <c r="D7" s="36">
        <v>25</v>
      </c>
      <c r="E7" s="36">
        <v>57</v>
      </c>
      <c r="F7" s="36">
        <v>33</v>
      </c>
      <c r="G7" s="36">
        <v>19</v>
      </c>
      <c r="H7" s="36">
        <v>24</v>
      </c>
      <c r="I7" s="36">
        <v>37</v>
      </c>
      <c r="J7" s="36">
        <v>6</v>
      </c>
      <c r="K7" s="36">
        <v>4</v>
      </c>
      <c r="L7" s="36">
        <v>16</v>
      </c>
      <c r="M7" s="36">
        <v>14</v>
      </c>
      <c r="N7" s="36">
        <v>8</v>
      </c>
      <c r="O7" s="36">
        <v>5</v>
      </c>
      <c r="P7" s="36">
        <v>0</v>
      </c>
      <c r="Q7" s="36">
        <v>6</v>
      </c>
      <c r="R7" s="36">
        <v>1</v>
      </c>
      <c r="S7" s="36">
        <v>3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f>'2025'!V36</f>
        <v>0</v>
      </c>
      <c r="AE7" s="36">
        <v>0</v>
      </c>
      <c r="AF7" s="36">
        <v>0</v>
      </c>
    </row>
    <row r="8" spans="1:32" x14ac:dyDescent="0.2">
      <c r="A8" s="36" t="s">
        <v>56</v>
      </c>
      <c r="B8" s="36">
        <v>26</v>
      </c>
      <c r="C8" s="36">
        <v>15</v>
      </c>
      <c r="D8" s="36">
        <v>30</v>
      </c>
      <c r="E8" s="36">
        <v>49</v>
      </c>
      <c r="F8" s="36">
        <v>36</v>
      </c>
      <c r="G8" s="36">
        <v>10</v>
      </c>
      <c r="H8" s="36">
        <v>19</v>
      </c>
      <c r="I8" s="36">
        <v>33</v>
      </c>
      <c r="J8" s="36">
        <v>8</v>
      </c>
      <c r="K8" s="36">
        <v>2</v>
      </c>
      <c r="L8" s="36">
        <v>15</v>
      </c>
      <c r="M8" s="36">
        <v>8</v>
      </c>
      <c r="N8" s="36">
        <v>7</v>
      </c>
      <c r="O8" s="36">
        <v>6</v>
      </c>
      <c r="P8" s="36">
        <v>1</v>
      </c>
      <c r="Q8" s="36">
        <v>4</v>
      </c>
      <c r="R8" s="36">
        <v>1</v>
      </c>
      <c r="S8" s="36">
        <v>3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f>'2025'!S36</f>
        <v>0</v>
      </c>
      <c r="AE8" s="36">
        <v>0</v>
      </c>
      <c r="AF8" s="36">
        <v>0</v>
      </c>
    </row>
    <row r="9" spans="1:32" x14ac:dyDescent="0.2">
      <c r="A9" s="36" t="s">
        <v>24</v>
      </c>
      <c r="B9" s="36">
        <v>22</v>
      </c>
      <c r="C9" s="36">
        <v>18</v>
      </c>
      <c r="D9" s="36">
        <v>22</v>
      </c>
      <c r="E9" s="36">
        <v>43</v>
      </c>
      <c r="F9" s="36">
        <v>43</v>
      </c>
      <c r="G9" s="36">
        <v>11</v>
      </c>
      <c r="H9" s="36">
        <v>14</v>
      </c>
      <c r="I9" s="36">
        <v>26</v>
      </c>
      <c r="J9" s="36">
        <v>6</v>
      </c>
      <c r="K9" s="36">
        <v>5</v>
      </c>
      <c r="L9" s="36">
        <v>7</v>
      </c>
      <c r="M9" s="36">
        <v>5</v>
      </c>
      <c r="N9" s="36">
        <v>1</v>
      </c>
      <c r="O9" s="36">
        <v>2</v>
      </c>
      <c r="P9" s="36">
        <v>0</v>
      </c>
      <c r="Q9" s="36">
        <v>2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f>'2025'!G36</f>
        <v>0</v>
      </c>
      <c r="AE9" s="36">
        <v>0</v>
      </c>
      <c r="AF9" s="36">
        <v>0</v>
      </c>
    </row>
    <row r="10" spans="1:32" x14ac:dyDescent="0.2">
      <c r="A10" s="36" t="s">
        <v>21</v>
      </c>
      <c r="B10" s="36">
        <v>25</v>
      </c>
      <c r="C10" s="36">
        <v>22</v>
      </c>
      <c r="D10" s="36">
        <v>43</v>
      </c>
      <c r="E10" s="36">
        <v>44</v>
      </c>
      <c r="F10" s="36">
        <v>46</v>
      </c>
      <c r="G10" s="36">
        <v>10</v>
      </c>
      <c r="H10" s="36">
        <v>29</v>
      </c>
      <c r="I10" s="36">
        <v>18</v>
      </c>
      <c r="J10" s="36">
        <v>8</v>
      </c>
      <c r="K10" s="36">
        <v>12</v>
      </c>
      <c r="L10" s="36">
        <v>16</v>
      </c>
      <c r="M10" s="36">
        <v>12</v>
      </c>
      <c r="N10" s="36">
        <v>18</v>
      </c>
      <c r="O10" s="36">
        <v>12</v>
      </c>
      <c r="P10" s="36">
        <v>0</v>
      </c>
      <c r="Q10" s="36">
        <v>6</v>
      </c>
      <c r="R10" s="36">
        <v>5</v>
      </c>
      <c r="S10" s="36">
        <v>10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0</v>
      </c>
      <c r="Z10" s="36">
        <v>0</v>
      </c>
      <c r="AA10" s="36">
        <v>0</v>
      </c>
      <c r="AB10" s="36">
        <v>2</v>
      </c>
      <c r="AC10" s="36">
        <v>0</v>
      </c>
      <c r="AD10" s="36">
        <f>'2025'!F36</f>
        <v>0</v>
      </c>
      <c r="AE10" s="36">
        <v>0</v>
      </c>
      <c r="AF10" s="36">
        <v>0</v>
      </c>
    </row>
    <row r="11" spans="1:32" x14ac:dyDescent="0.2">
      <c r="A11" s="36" t="s">
        <v>57</v>
      </c>
      <c r="B11" s="36">
        <v>45</v>
      </c>
      <c r="C11" s="36">
        <v>37</v>
      </c>
      <c r="D11" s="36">
        <v>59</v>
      </c>
      <c r="E11" s="36">
        <v>69</v>
      </c>
      <c r="F11" s="36">
        <v>57</v>
      </c>
      <c r="G11" s="36">
        <v>30</v>
      </c>
      <c r="H11" s="36">
        <v>41</v>
      </c>
      <c r="I11" s="36">
        <v>57</v>
      </c>
      <c r="J11" s="36">
        <v>28</v>
      </c>
      <c r="K11" s="36">
        <v>25</v>
      </c>
      <c r="L11" s="36">
        <v>43</v>
      </c>
      <c r="M11" s="36">
        <v>27</v>
      </c>
      <c r="N11" s="36">
        <v>40</v>
      </c>
      <c r="O11" s="36">
        <v>30</v>
      </c>
      <c r="P11" s="36">
        <v>2</v>
      </c>
      <c r="Q11" s="36">
        <v>25</v>
      </c>
      <c r="R11" s="36">
        <v>22</v>
      </c>
      <c r="S11" s="36">
        <v>15</v>
      </c>
      <c r="T11" s="36">
        <v>1</v>
      </c>
      <c r="U11" s="36">
        <v>2</v>
      </c>
      <c r="V11" s="36">
        <v>3</v>
      </c>
      <c r="W11" s="36">
        <v>4</v>
      </c>
      <c r="X11" s="36">
        <v>1</v>
      </c>
      <c r="Y11" s="36">
        <v>2</v>
      </c>
      <c r="Z11" s="36">
        <v>0</v>
      </c>
      <c r="AA11" s="36">
        <v>0</v>
      </c>
      <c r="AB11" s="36">
        <v>1</v>
      </c>
      <c r="AC11" s="36">
        <v>1</v>
      </c>
      <c r="AD11" s="36">
        <f>'2025'!AC36</f>
        <v>1</v>
      </c>
      <c r="AE11" s="36">
        <v>1</v>
      </c>
      <c r="AF11" s="36">
        <v>1</v>
      </c>
    </row>
    <row r="12" spans="1:32" x14ac:dyDescent="0.2">
      <c r="A12" s="36" t="s">
        <v>58</v>
      </c>
      <c r="B12" s="36">
        <v>35</v>
      </c>
      <c r="C12" s="36">
        <v>25</v>
      </c>
      <c r="D12" s="36">
        <v>53</v>
      </c>
      <c r="E12" s="36">
        <v>50</v>
      </c>
      <c r="F12" s="36">
        <v>42</v>
      </c>
      <c r="G12" s="36">
        <v>38</v>
      </c>
      <c r="H12" s="36">
        <v>31</v>
      </c>
      <c r="I12" s="36">
        <v>41</v>
      </c>
      <c r="J12" s="36">
        <v>18</v>
      </c>
      <c r="K12" s="36">
        <v>11</v>
      </c>
      <c r="L12" s="36">
        <v>20</v>
      </c>
      <c r="M12" s="36">
        <v>15</v>
      </c>
      <c r="N12" s="36">
        <v>18</v>
      </c>
      <c r="O12" s="36">
        <v>17</v>
      </c>
      <c r="P12" s="36">
        <v>0</v>
      </c>
      <c r="Q12" s="36">
        <v>15</v>
      </c>
      <c r="R12" s="36">
        <v>12</v>
      </c>
      <c r="S12" s="36">
        <v>7</v>
      </c>
      <c r="T12" s="36">
        <v>3</v>
      </c>
      <c r="U12" s="36">
        <v>0</v>
      </c>
      <c r="V12" s="36">
        <v>0</v>
      </c>
      <c r="W12" s="36">
        <v>3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1</v>
      </c>
      <c r="AD12" s="36">
        <f>'2025'!AD36</f>
        <v>1</v>
      </c>
      <c r="AE12" s="36">
        <v>0</v>
      </c>
      <c r="AF12" s="36">
        <v>1</v>
      </c>
    </row>
    <row r="13" spans="1:32" x14ac:dyDescent="0.2">
      <c r="A13" s="36" t="s">
        <v>59</v>
      </c>
      <c r="B13" s="36">
        <v>51</v>
      </c>
      <c r="C13" s="36">
        <v>40</v>
      </c>
      <c r="D13" s="36">
        <v>48</v>
      </c>
      <c r="E13" s="36">
        <v>67</v>
      </c>
      <c r="F13" s="36">
        <v>62</v>
      </c>
      <c r="G13" s="36">
        <v>29</v>
      </c>
      <c r="H13" s="36">
        <v>48</v>
      </c>
      <c r="I13" s="36">
        <v>71</v>
      </c>
      <c r="J13" s="36">
        <v>31</v>
      </c>
      <c r="K13" s="36">
        <v>27</v>
      </c>
      <c r="L13" s="36">
        <v>38</v>
      </c>
      <c r="M13" s="36">
        <v>39</v>
      </c>
      <c r="N13" s="36">
        <v>49</v>
      </c>
      <c r="O13" s="36">
        <v>24</v>
      </c>
      <c r="P13" s="36">
        <v>4</v>
      </c>
      <c r="Q13" s="36">
        <v>30</v>
      </c>
      <c r="R13" s="36">
        <v>23</v>
      </c>
      <c r="S13" s="36">
        <v>24</v>
      </c>
      <c r="T13" s="36">
        <v>3</v>
      </c>
      <c r="U13" s="36">
        <v>5</v>
      </c>
      <c r="V13" s="36">
        <v>10</v>
      </c>
      <c r="W13" s="36">
        <v>9</v>
      </c>
      <c r="X13" s="36">
        <v>3</v>
      </c>
      <c r="Y13" s="36">
        <v>4</v>
      </c>
      <c r="Z13" s="36">
        <v>4</v>
      </c>
      <c r="AA13" s="36">
        <v>1</v>
      </c>
      <c r="AB13" s="36">
        <v>4</v>
      </c>
      <c r="AC13" s="36">
        <v>1</v>
      </c>
      <c r="AD13" s="36">
        <v>4</v>
      </c>
      <c r="AE13" s="36">
        <v>4</v>
      </c>
      <c r="AF13" s="36">
        <v>2</v>
      </c>
    </row>
    <row r="14" spans="1:32" x14ac:dyDescent="0.2">
      <c r="A14" s="36" t="s">
        <v>74</v>
      </c>
      <c r="B14" s="36">
        <v>47</v>
      </c>
      <c r="C14" s="36">
        <v>29</v>
      </c>
      <c r="D14" s="36">
        <v>26</v>
      </c>
      <c r="E14" s="36">
        <v>73</v>
      </c>
      <c r="F14" s="36">
        <v>63</v>
      </c>
      <c r="G14" s="36">
        <v>23</v>
      </c>
      <c r="H14" s="36">
        <v>35</v>
      </c>
      <c r="I14" s="36">
        <v>34</v>
      </c>
      <c r="J14" s="36">
        <v>13</v>
      </c>
      <c r="K14" s="36">
        <v>10</v>
      </c>
      <c r="L14" s="36">
        <v>11</v>
      </c>
      <c r="M14" s="36">
        <v>14</v>
      </c>
      <c r="N14" s="36">
        <v>8</v>
      </c>
      <c r="O14" s="36">
        <v>6</v>
      </c>
      <c r="P14" s="36">
        <v>2</v>
      </c>
      <c r="Q14" s="36">
        <v>7</v>
      </c>
      <c r="R14" s="36">
        <v>5</v>
      </c>
      <c r="S14" s="36">
        <v>5</v>
      </c>
      <c r="T14" s="36">
        <v>0</v>
      </c>
      <c r="U14" s="36">
        <v>0</v>
      </c>
      <c r="V14" s="36">
        <v>0</v>
      </c>
      <c r="W14" s="36">
        <v>1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f>'2025'!H36</f>
        <v>0</v>
      </c>
      <c r="AE14" s="36">
        <v>0</v>
      </c>
      <c r="AF14" s="36">
        <v>0</v>
      </c>
    </row>
    <row r="15" spans="1:32" x14ac:dyDescent="0.2">
      <c r="A15" s="36" t="s">
        <v>39</v>
      </c>
      <c r="B15" s="37" t="s">
        <v>62</v>
      </c>
      <c r="C15" s="37" t="s">
        <v>62</v>
      </c>
      <c r="D15" s="37" t="s">
        <v>62</v>
      </c>
      <c r="E15" s="37" t="s">
        <v>62</v>
      </c>
      <c r="F15" s="37">
        <v>26</v>
      </c>
      <c r="G15" s="37">
        <v>9</v>
      </c>
      <c r="H15" s="37">
        <v>13</v>
      </c>
      <c r="I15" s="37">
        <v>19</v>
      </c>
      <c r="J15" s="37">
        <v>5</v>
      </c>
      <c r="K15" s="37">
        <v>1</v>
      </c>
      <c r="L15" s="37">
        <v>6</v>
      </c>
      <c r="M15" s="37">
        <v>2</v>
      </c>
      <c r="N15" s="37">
        <v>1</v>
      </c>
      <c r="O15" s="36">
        <v>1</v>
      </c>
      <c r="P15" s="36">
        <v>0</v>
      </c>
      <c r="Q15" s="36">
        <v>3</v>
      </c>
      <c r="R15" s="36">
        <v>0</v>
      </c>
      <c r="S15" s="36">
        <v>1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f>'2025'!T36</f>
        <v>0</v>
      </c>
      <c r="AE15" s="36">
        <v>0</v>
      </c>
      <c r="AF15" s="36">
        <v>0</v>
      </c>
    </row>
    <row r="16" spans="1:32" x14ac:dyDescent="0.2">
      <c r="A16" s="36" t="s">
        <v>60</v>
      </c>
      <c r="B16" s="37" t="s">
        <v>62</v>
      </c>
      <c r="C16" s="37" t="s">
        <v>62</v>
      </c>
      <c r="D16" s="37" t="s">
        <v>62</v>
      </c>
      <c r="E16" s="37" t="s">
        <v>62</v>
      </c>
      <c r="F16" s="37">
        <v>20</v>
      </c>
      <c r="G16" s="37">
        <v>9</v>
      </c>
      <c r="H16" s="37">
        <v>17</v>
      </c>
      <c r="I16" s="37">
        <v>20</v>
      </c>
      <c r="J16" s="37">
        <v>8</v>
      </c>
      <c r="K16" s="37">
        <v>3</v>
      </c>
      <c r="L16" s="37">
        <v>14</v>
      </c>
      <c r="M16" s="37">
        <v>4</v>
      </c>
      <c r="N16" s="37">
        <v>3</v>
      </c>
      <c r="O16" s="36">
        <v>3</v>
      </c>
      <c r="P16" s="36">
        <v>0</v>
      </c>
      <c r="Q16" s="36">
        <v>2</v>
      </c>
      <c r="R16" s="36">
        <v>1</v>
      </c>
      <c r="S16" s="36">
        <v>3</v>
      </c>
      <c r="T16" s="36">
        <v>0</v>
      </c>
      <c r="U16" s="36">
        <v>0</v>
      </c>
      <c r="V16" s="36">
        <v>0</v>
      </c>
      <c r="W16" s="37" t="s">
        <v>62</v>
      </c>
      <c r="X16" s="84" t="s">
        <v>62</v>
      </c>
      <c r="Y16" s="37" t="s">
        <v>62</v>
      </c>
      <c r="Z16" s="37" t="s">
        <v>62</v>
      </c>
      <c r="AA16" s="37" t="s">
        <v>62</v>
      </c>
      <c r="AB16" s="37" t="s">
        <v>62</v>
      </c>
      <c r="AC16" s="37" t="s">
        <v>62</v>
      </c>
      <c r="AD16" s="37" t="s">
        <v>62</v>
      </c>
      <c r="AE16" s="37" t="s">
        <v>62</v>
      </c>
      <c r="AF16" s="37" t="s">
        <v>62</v>
      </c>
    </row>
    <row r="17" spans="1:32" x14ac:dyDescent="0.2">
      <c r="A17" s="36" t="s">
        <v>41</v>
      </c>
      <c r="B17" s="37" t="s">
        <v>62</v>
      </c>
      <c r="C17" s="37" t="s">
        <v>62</v>
      </c>
      <c r="D17" s="37" t="s">
        <v>62</v>
      </c>
      <c r="E17" s="37" t="s">
        <v>62</v>
      </c>
      <c r="F17" s="37" t="s">
        <v>62</v>
      </c>
      <c r="G17" s="37" t="s">
        <v>62</v>
      </c>
      <c r="H17" s="37" t="s">
        <v>62</v>
      </c>
      <c r="I17" s="37" t="s">
        <v>62</v>
      </c>
      <c r="J17" s="37" t="s">
        <v>62</v>
      </c>
      <c r="K17" s="37" t="s">
        <v>62</v>
      </c>
      <c r="L17" s="37" t="s">
        <v>62</v>
      </c>
      <c r="M17" s="37" t="s">
        <v>62</v>
      </c>
      <c r="N17" s="37">
        <v>3</v>
      </c>
      <c r="O17" s="36">
        <v>1</v>
      </c>
      <c r="P17" s="36">
        <v>0</v>
      </c>
      <c r="Q17" s="36">
        <v>2</v>
      </c>
      <c r="R17" s="36">
        <v>2</v>
      </c>
      <c r="S17" s="36">
        <v>2</v>
      </c>
      <c r="T17" s="36">
        <v>0</v>
      </c>
      <c r="U17" s="36">
        <v>0</v>
      </c>
      <c r="V17" s="36">
        <v>0</v>
      </c>
      <c r="W17" s="36">
        <v>1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f>'2025'!U36</f>
        <v>0</v>
      </c>
      <c r="AE17" s="36">
        <v>0</v>
      </c>
      <c r="AF17" s="36">
        <v>0</v>
      </c>
    </row>
    <row r="18" spans="1:32" x14ac:dyDescent="0.2">
      <c r="A18" s="36" t="s">
        <v>23</v>
      </c>
      <c r="B18" s="37">
        <v>35</v>
      </c>
      <c r="C18" s="37">
        <v>25</v>
      </c>
      <c r="D18" s="37">
        <v>35</v>
      </c>
      <c r="E18" s="37">
        <v>43</v>
      </c>
      <c r="F18" s="37">
        <v>52</v>
      </c>
      <c r="G18" s="37">
        <v>14</v>
      </c>
      <c r="H18" s="37">
        <v>31</v>
      </c>
      <c r="I18" s="37">
        <v>41</v>
      </c>
      <c r="J18" s="37">
        <v>10</v>
      </c>
      <c r="K18" s="37">
        <v>6</v>
      </c>
      <c r="L18" s="37">
        <v>17</v>
      </c>
      <c r="M18" s="37">
        <v>18</v>
      </c>
      <c r="N18" s="37">
        <v>22</v>
      </c>
      <c r="O18" s="36">
        <v>2</v>
      </c>
      <c r="P18" s="36">
        <v>0</v>
      </c>
      <c r="Q18" s="36">
        <v>8</v>
      </c>
      <c r="R18" s="36">
        <v>6</v>
      </c>
      <c r="S18" s="36">
        <v>5</v>
      </c>
      <c r="T18" s="36">
        <v>1</v>
      </c>
      <c r="U18" s="36">
        <v>1</v>
      </c>
      <c r="V18" s="36">
        <v>0</v>
      </c>
      <c r="W18" s="36">
        <v>1</v>
      </c>
      <c r="X18" s="36">
        <v>0</v>
      </c>
      <c r="Y18" s="36">
        <v>1</v>
      </c>
      <c r="Z18" s="36">
        <v>0</v>
      </c>
      <c r="AA18" s="36">
        <v>0</v>
      </c>
      <c r="AB18" s="36">
        <v>1</v>
      </c>
      <c r="AC18" s="36">
        <v>0</v>
      </c>
      <c r="AD18" s="36">
        <f>'2025'!I36</f>
        <v>0</v>
      </c>
      <c r="AE18" s="36">
        <v>0</v>
      </c>
      <c r="AF18" s="36">
        <v>0</v>
      </c>
    </row>
    <row r="19" spans="1:32" x14ac:dyDescent="0.2">
      <c r="A19" s="36" t="s">
        <v>61</v>
      </c>
      <c r="B19" s="37" t="s">
        <v>62</v>
      </c>
      <c r="C19" s="37" t="s">
        <v>62</v>
      </c>
      <c r="D19" s="37" t="s">
        <v>62</v>
      </c>
      <c r="E19" s="37" t="s">
        <v>62</v>
      </c>
      <c r="F19" s="37" t="s">
        <v>62</v>
      </c>
      <c r="G19" s="37" t="s">
        <v>62</v>
      </c>
      <c r="H19" s="37" t="s">
        <v>62</v>
      </c>
      <c r="I19" s="37" t="s">
        <v>62</v>
      </c>
      <c r="J19" s="37" t="s">
        <v>62</v>
      </c>
      <c r="K19" s="37" t="s">
        <v>62</v>
      </c>
      <c r="L19" s="37" t="s">
        <v>62</v>
      </c>
      <c r="M19" s="37" t="s">
        <v>62</v>
      </c>
      <c r="N19" s="37" t="s">
        <v>62</v>
      </c>
      <c r="O19" s="36">
        <v>5</v>
      </c>
      <c r="P19" s="36">
        <v>0</v>
      </c>
      <c r="Q19" s="36">
        <v>4</v>
      </c>
      <c r="R19" s="36">
        <v>1</v>
      </c>
      <c r="S19" s="36">
        <v>2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f>'2025'!R36</f>
        <v>0</v>
      </c>
      <c r="AE19" s="36">
        <v>0</v>
      </c>
      <c r="AF19" s="36">
        <v>0</v>
      </c>
    </row>
    <row r="20" spans="1:32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6"/>
      <c r="P20" s="36"/>
      <c r="Q20" s="36"/>
      <c r="R20" s="36"/>
      <c r="S20" s="36"/>
      <c r="T20" s="36"/>
      <c r="Y20" s="36"/>
      <c r="AA20" s="36"/>
    </row>
    <row r="21" spans="1:32" x14ac:dyDescent="0.2">
      <c r="A21" s="36" t="s">
        <v>77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6"/>
      <c r="P21" s="36"/>
      <c r="Q21" s="36"/>
      <c r="R21" s="36"/>
      <c r="S21" s="36"/>
      <c r="T21" s="36"/>
    </row>
    <row r="22" spans="1:32" x14ac:dyDescent="0.2">
      <c r="A22" s="36" t="s">
        <v>71</v>
      </c>
      <c r="B22" s="37" t="s">
        <v>82</v>
      </c>
      <c r="C22" s="37" t="s">
        <v>83</v>
      </c>
      <c r="D22" s="36">
        <v>34</v>
      </c>
      <c r="E22" s="36">
        <v>60</v>
      </c>
      <c r="F22" s="37">
        <v>60</v>
      </c>
      <c r="G22" s="37">
        <v>39</v>
      </c>
      <c r="H22" s="37">
        <v>17</v>
      </c>
      <c r="I22" s="37">
        <v>33</v>
      </c>
      <c r="J22" s="37">
        <v>10</v>
      </c>
      <c r="K22" s="37">
        <v>7</v>
      </c>
      <c r="L22" s="37">
        <v>11</v>
      </c>
      <c r="M22" s="37">
        <v>6</v>
      </c>
      <c r="N22" s="37">
        <v>16</v>
      </c>
      <c r="O22" s="37">
        <v>6</v>
      </c>
      <c r="P22" s="37">
        <v>0</v>
      </c>
      <c r="Q22" s="37">
        <v>6</v>
      </c>
      <c r="R22" s="37">
        <v>1</v>
      </c>
      <c r="S22" s="37">
        <v>2</v>
      </c>
      <c r="T22" s="37">
        <v>0</v>
      </c>
      <c r="U22" s="37">
        <v>0</v>
      </c>
      <c r="V22" s="37">
        <v>0</v>
      </c>
      <c r="W22" s="37">
        <v>1</v>
      </c>
      <c r="X22" s="37">
        <v>1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f>'2025'!W36</f>
        <v>0</v>
      </c>
      <c r="AE22" s="37">
        <v>0</v>
      </c>
      <c r="AF22" s="37">
        <v>0</v>
      </c>
    </row>
    <row r="23" spans="1:32" x14ac:dyDescent="0.2">
      <c r="A23" s="36" t="s">
        <v>72</v>
      </c>
      <c r="B23">
        <v>19</v>
      </c>
      <c r="C23" s="37" t="s">
        <v>80</v>
      </c>
      <c r="D23">
        <v>23</v>
      </c>
      <c r="E23">
        <v>45</v>
      </c>
      <c r="F23" s="37">
        <v>29</v>
      </c>
      <c r="G23" s="37">
        <v>15</v>
      </c>
      <c r="H23" s="37">
        <v>18</v>
      </c>
      <c r="I23" s="37">
        <v>21</v>
      </c>
      <c r="J23" s="37" t="s">
        <v>81</v>
      </c>
      <c r="K23" s="37" t="s">
        <v>75</v>
      </c>
      <c r="L23" s="37">
        <v>8</v>
      </c>
      <c r="M23" s="37">
        <v>5</v>
      </c>
      <c r="N23" s="37">
        <v>4</v>
      </c>
      <c r="O23" s="37">
        <v>1</v>
      </c>
      <c r="P23" s="37">
        <v>0</v>
      </c>
      <c r="Q23" s="37">
        <v>3</v>
      </c>
      <c r="R23" s="37">
        <v>1</v>
      </c>
      <c r="S23" s="37">
        <v>1</v>
      </c>
      <c r="T23" s="37">
        <v>1</v>
      </c>
      <c r="U23" s="37">
        <v>0</v>
      </c>
      <c r="V23" s="37">
        <v>0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f>'2025'!N36</f>
        <v>0</v>
      </c>
      <c r="AE23" s="37">
        <v>0</v>
      </c>
      <c r="AF23" s="37">
        <v>0</v>
      </c>
    </row>
    <row r="25" spans="1:32" x14ac:dyDescent="0.2">
      <c r="A25" s="36" t="s">
        <v>78</v>
      </c>
      <c r="B25" s="36"/>
    </row>
    <row r="26" spans="1:32" x14ac:dyDescent="0.2">
      <c r="A26" s="36" t="s">
        <v>76</v>
      </c>
      <c r="B26" s="36"/>
    </row>
    <row r="27" spans="1:32" x14ac:dyDescent="0.2">
      <c r="A27" s="36" t="s">
        <v>87</v>
      </c>
    </row>
    <row r="28" spans="1:32" x14ac:dyDescent="0.2">
      <c r="A28" s="36" t="s">
        <v>88</v>
      </c>
    </row>
    <row r="30" spans="1:32" ht="15" x14ac:dyDescent="0.25">
      <c r="B30" s="83"/>
    </row>
  </sheetData>
  <pageMargins left="0.25" right="0.25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c2d15-c6ab-4d65-b525-c8113befb055">
      <Terms xmlns="http://schemas.microsoft.com/office/infopath/2007/PartnerControls"/>
    </lcf76f155ced4ddcb4097134ff3c332f>
    <Person xmlns="e61c2d15-c6ab-4d65-b525-c8113befb055">
      <UserInfo>
        <DisplayName/>
        <AccountId xsi:nil="true"/>
        <AccountType/>
      </UserInfo>
    </Person>
    <MichaelKiss xmlns="e61c2d15-c6ab-4d65-b525-c8113befb055" xsi:nil="true"/>
    <TaxCatchAll xmlns="82e9bd10-5776-4d78-9acf-ee2c810c8230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1692C6814CC4EA3D3F067532F6EFE" ma:contentTypeVersion="17" ma:contentTypeDescription="Create a new document." ma:contentTypeScope="" ma:versionID="88db15e42271289772b1fb5f4438fb56">
  <xsd:schema xmlns:xsd="http://www.w3.org/2001/XMLSchema" xmlns:xs="http://www.w3.org/2001/XMLSchema" xmlns:p="http://schemas.microsoft.com/office/2006/metadata/properties" xmlns:ns2="e61c2d15-c6ab-4d65-b525-c8113befb055" xmlns:ns3="82e9bd10-5776-4d78-9acf-ee2c810c8230" targetNamespace="http://schemas.microsoft.com/office/2006/metadata/properties" ma:root="true" ma:fieldsID="64455afd9457ceb93bfd1d4ef1e2a657" ns2:_="" ns3:_="">
    <xsd:import namespace="e61c2d15-c6ab-4d65-b525-c8113befb055"/>
    <xsd:import namespace="82e9bd10-5776-4d78-9acf-ee2c810c8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ichaelKiss" minOccurs="0"/>
                <xsd:element ref="ns2:Pers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c2d15-c6ab-4d65-b525-c8113befb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chaelKiss" ma:index="19" nillable="true" ma:displayName="Date and Time" ma:format="DateTime" ma:internalName="MichaelKiss">
      <xsd:simpleType>
        <xsd:restriction base="dms:DateTime"/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bd10-5776-4d78-9acf-ee2c810c823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49821c0-a523-41b3-b82e-88c237195386}" ma:internalName="TaxCatchAll" ma:showField="CatchAllData" ma:web="82e9bd10-5776-4d78-9acf-ee2c810c82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6FEFDF-CDEF-497F-B604-DFBDC01FF00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82e9bd10-5776-4d78-9acf-ee2c810c8230"/>
    <ds:schemaRef ds:uri="http://schemas.microsoft.com/office/2006/documentManagement/types"/>
    <ds:schemaRef ds:uri="http://purl.org/dc/dcmitype/"/>
    <ds:schemaRef ds:uri="e61c2d15-c6ab-4d65-b525-c8113befb055"/>
  </ds:schemaRefs>
</ds:datastoreItem>
</file>

<file path=customXml/itemProps2.xml><?xml version="1.0" encoding="utf-8"?>
<ds:datastoreItem xmlns:ds="http://schemas.openxmlformats.org/officeDocument/2006/customXml" ds:itemID="{2EAF25E4-4D51-4BD8-B90F-EFF3C0DAC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B0FB6-C6C8-4162-816F-8BAC9A572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c2d15-c6ab-4d65-b525-c8113befb055"/>
    <ds:schemaRef ds:uri="82e9bd10-5776-4d78-9acf-ee2c810c8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E24701-B8CF-4218-A024-FD0D5F70B7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1995-2025 table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Ozone Exceedances Summary Calendar 07-30-2025</dc:title>
  <dc:creator>TDEC</dc:creator>
  <cp:lastModifiedBy>Whitaker, Maya (DEQ)</cp:lastModifiedBy>
  <cp:lastPrinted>2025-07-30T11:20:06Z</cp:lastPrinted>
  <dcterms:created xsi:type="dcterms:W3CDTF">2003-07-07T18:08:26Z</dcterms:created>
  <dcterms:modified xsi:type="dcterms:W3CDTF">2025-07-30T19:06:18Z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Salkovitz, Daniel (DEQ)</vt:lpwstr>
  </property>
  <property fmtid="{D5CDD505-2E9C-101B-9397-08002B2CF9AE}" pid="3" name="Order">
    <vt:lpwstr>378600.000000000</vt:lpwstr>
  </property>
  <property fmtid="{D5CDD505-2E9C-101B-9397-08002B2CF9AE}" pid="4" name="display_urn:schemas-microsoft-com:office:office#Author">
    <vt:lpwstr>Salkovitz, Daniel (DEQ)</vt:lpwstr>
  </property>
</Properties>
</file>