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workbookProtection workbookAlgorithmName="SHA-512" workbookHashValue="7NWPVJXTJ3C8V8/w63CGwa1lhbv052+Vum/0U8gChub3gedgbsqyl6GnAjDCdbMguJqYqdL1WCraz8CbgKdb2Q==" workbookSaltValue="jh+VrFxQ7LyhLVfsrZsc5g==" workbookSpinCount="100000" lockStructure="1"/>
  <bookViews>
    <workbookView xWindow="0" yWindow="0" windowWidth="16820" windowHeight="7620" tabRatio="753" firstSheet="2" activeTab="4"/>
  </bookViews>
  <sheets>
    <sheet name="Reporting Tool" sheetId="1" state="hidden" r:id="rId1"/>
    <sheet name="Activity_ReportingTool" sheetId="9" state="hidden" r:id="rId2"/>
    <sheet name="FY20ActivityReport" sheetId="20" r:id="rId3"/>
    <sheet name="Milestone_ReportingTool" sheetId="2" state="hidden" r:id="rId4"/>
    <sheet name="FY20_MilestoneReport" sheetId="19" r:id="rId5"/>
    <sheet name="Sheet2" sheetId="3" state="hidden" r:id="rId6"/>
    <sheet name="Sheet1" sheetId="4" state="hidden" r:id="rId7"/>
    <sheet name="coding-keep" sheetId="5" state="hidden" r:id="rId8"/>
    <sheet name="Activity_Summary" sheetId="6" state="hidden" r:id="rId9"/>
    <sheet name="Milestone-summary" sheetId="7" state="hidden" r:id="rId10"/>
    <sheet name="LU_NPSGoals" sheetId="8" state="hidden" r:id="rId11"/>
    <sheet name="Master" sheetId="10" state="hidden" r:id="rId12"/>
    <sheet name="LU_other" sheetId="11" state="hidden" r:id="rId13"/>
    <sheet name="All" sheetId="12" state="hidden" r:id="rId14"/>
    <sheet name="LU_All" sheetId="13" state="hidden" r:id="rId15"/>
    <sheet name="LU_PlanComp" sheetId="14" state="hidden" r:id="rId16"/>
    <sheet name="Sheet8" sheetId="15" state="hidden" r:id="rId17"/>
    <sheet name="LU_Milestones" sheetId="16" state="hidden" r:id="rId18"/>
    <sheet name="Milestone Goals" sheetId="17" state="hidden" r:id="rId19"/>
    <sheet name="timing" sheetId="18" state="hidden" r:id="rId20"/>
  </sheets>
  <definedNames>
    <definedName name="_xlnm._FilterDatabase" localSheetId="1" hidden="1">Activity_ReportingTool!$A$6:$P$74</definedName>
    <definedName name="_xlnm._FilterDatabase" localSheetId="4" hidden="1">FY20_MilestoneReport!$A$2:$T$2</definedName>
    <definedName name="_xlnm._FilterDatabase" localSheetId="2" hidden="1">FY20ActivityReport!$A$2:$N$2</definedName>
    <definedName name="_xlnm._FilterDatabase" localSheetId="17" hidden="1">LU_Milestones!$A$4:$AF$4</definedName>
    <definedName name="_xlnm._FilterDatabase" localSheetId="11" hidden="1">Master!$A$3:$DT$73</definedName>
    <definedName name="_xlnm._FilterDatabase" localSheetId="3" hidden="1">Milestone_ReportingTool!$A$7:$BE$378</definedName>
    <definedName name="LU_PlanComponents">LU_PlanComp!$B$3:$I$3</definedName>
    <definedName name="_xlnm.Print_Area" localSheetId="4">FY20_MilestoneReport!$A$1:$T$77</definedName>
    <definedName name="_xlnm.Print_Area" localSheetId="2">FY20ActivityReport!$A$1:$N$70</definedName>
    <definedName name="_xlnm.Print_Area" localSheetId="14">LU_All!$O$3:$V$17</definedName>
    <definedName name="_xlnm.Print_Area" localSheetId="17">LU_Milestones!$D$4:$R$72</definedName>
    <definedName name="_xlnm.Print_Area" localSheetId="15">LU_PlanComp!$B$3:$I$17</definedName>
    <definedName name="_xlnm.Print_Area" localSheetId="11">Master!$A$3:$CF$72</definedName>
    <definedName name="_xlnm.Print_Area" localSheetId="18">'Milestone Goals'!$A$2:$O$78</definedName>
    <definedName name="_xlnm.Print_Area" localSheetId="3">Milestone_ReportingTool!$A$6:$BB$374</definedName>
    <definedName name="_xlnm.Print_Titles" localSheetId="17">LU_Milestones!$3:$4</definedName>
    <definedName name="_xlnm.Print_Titles" localSheetId="18">'Milestone Goals'!$4:$5</definedName>
    <definedName name="_xlnm.Print_Titles" localSheetId="3">Milestone_ReportingTool!$6:$6</definedName>
    <definedName name="Z_04AB7A58_4366_4A28_AC89_CED3F78B7D40_.wvu.Cols" localSheetId="1" hidden="1">Activity_ReportingTool!$J:$K,Activity_ReportingTool!$Q:$AP</definedName>
    <definedName name="Z_04AB7A58_4366_4A28_AC89_CED3F78B7D40_.wvu.Cols" localSheetId="14" hidden="1">LU_All!$H:$N</definedName>
    <definedName name="Z_04AB7A58_4366_4A28_AC89_CED3F78B7D40_.wvu.Cols" localSheetId="17" hidden="1">LU_Milestones!$X:$AD</definedName>
    <definedName name="Z_04AB7A58_4366_4A28_AC89_CED3F78B7D40_.wvu.Cols" localSheetId="11" hidden="1">Master!$H:$L</definedName>
    <definedName name="Z_04AB7A58_4366_4A28_AC89_CED3F78B7D40_.wvu.Cols" localSheetId="3" hidden="1">Milestone_ReportingTool!$L:$M,Milestone_ReportingTool!$P:$Q,Milestone_ReportingTool!$T:$T,Milestone_ReportingTool!$W:$Z,Milestone_ReportingTool!$AB:$AZ</definedName>
    <definedName name="Z_04AB7A58_4366_4A28_AC89_CED3F78B7D40_.wvu.FilterData" localSheetId="1" hidden="1">Activity_ReportingTool!$A$6:$P$74</definedName>
    <definedName name="Z_04AB7A58_4366_4A28_AC89_CED3F78B7D40_.wvu.FilterData" localSheetId="17" hidden="1">LU_Milestones!$A$4:$AF$4</definedName>
    <definedName name="Z_04AB7A58_4366_4A28_AC89_CED3F78B7D40_.wvu.FilterData" localSheetId="11" hidden="1">Master!$A$3:$DT$73</definedName>
    <definedName name="Z_04AB7A58_4366_4A28_AC89_CED3F78B7D40_.wvu.FilterData" localSheetId="3" hidden="1">Milestone_ReportingTool!$A$7:$BE$378</definedName>
    <definedName name="Z_04AB7A58_4366_4A28_AC89_CED3F78B7D40_.wvu.PrintArea" localSheetId="14" hidden="1">LU_All!$O$3:$V$17</definedName>
    <definedName name="Z_04AB7A58_4366_4A28_AC89_CED3F78B7D40_.wvu.PrintArea" localSheetId="17" hidden="1">LU_Milestones!$D$4:$R$72</definedName>
    <definedName name="Z_04AB7A58_4366_4A28_AC89_CED3F78B7D40_.wvu.PrintArea" localSheetId="15" hidden="1">LU_PlanComp!$B$3:$I$17</definedName>
    <definedName name="Z_04AB7A58_4366_4A28_AC89_CED3F78B7D40_.wvu.PrintArea" localSheetId="11" hidden="1">Master!$A$3:$CF$72</definedName>
    <definedName name="Z_04AB7A58_4366_4A28_AC89_CED3F78B7D40_.wvu.PrintArea" localSheetId="18" hidden="1">'Milestone Goals'!$A$2:$O$78</definedName>
    <definedName name="Z_04AB7A58_4366_4A28_AC89_CED3F78B7D40_.wvu.PrintArea" localSheetId="3" hidden="1">Milestone_ReportingTool!$A$1:$K$374</definedName>
    <definedName name="Z_04AB7A58_4366_4A28_AC89_CED3F78B7D40_.wvu.PrintTitles" localSheetId="17" hidden="1">LU_Milestones!$3:$4</definedName>
    <definedName name="Z_04AB7A58_4366_4A28_AC89_CED3F78B7D40_.wvu.PrintTitles" localSheetId="18" hidden="1">'Milestone Goals'!$4:$5</definedName>
    <definedName name="Z_04AB7A58_4366_4A28_AC89_CED3F78B7D40_.wvu.PrintTitles" localSheetId="3" hidden="1">Milestone_ReportingTool!$6:$6</definedName>
    <definedName name="Z_04AB7A58_4366_4A28_AC89_CED3F78B7D40_.wvu.Rows" localSheetId="1" hidden="1">Activity_ReportingTool!$2:$4,Activity_ReportingTool!$6:$6</definedName>
    <definedName name="Z_04AB7A58_4366_4A28_AC89_CED3F78B7D40_.wvu.Rows" localSheetId="10" hidden="1">LU_NPSGoals!$13:$20</definedName>
    <definedName name="Z_04AB7A58_4366_4A28_AC89_CED3F78B7D40_.wvu.Rows" localSheetId="3" hidden="1">Milestone_ReportingTool!$2:$5</definedName>
    <definedName name="Z_04AB7A58_4366_4A28_AC89_CED3F78B7D40_.wvu.Rows" localSheetId="16" hidden="1">Sheet8!$61:$86</definedName>
    <definedName name="Z_12AE7722_B0A3_4C2A_98B5_2DE188FD685E_.wvu.Cols" localSheetId="1" hidden="1">Activity_ReportingTool!$Q:$AP</definedName>
    <definedName name="Z_12AE7722_B0A3_4C2A_98B5_2DE188FD685E_.wvu.Cols" localSheetId="14" hidden="1">LU_All!$H:$N</definedName>
    <definedName name="Z_12AE7722_B0A3_4C2A_98B5_2DE188FD685E_.wvu.Cols" localSheetId="17" hidden="1">LU_Milestones!$X:$AD</definedName>
    <definedName name="Z_12AE7722_B0A3_4C2A_98B5_2DE188FD685E_.wvu.Cols" localSheetId="11" hidden="1">Master!$H:$L</definedName>
    <definedName name="Z_12AE7722_B0A3_4C2A_98B5_2DE188FD685E_.wvu.Cols" localSheetId="3" hidden="1">Milestone_ReportingTool!$Q:$Q</definedName>
    <definedName name="Z_12AE7722_B0A3_4C2A_98B5_2DE188FD685E_.wvu.FilterData" localSheetId="1" hidden="1">Activity_ReportingTool!$A$6:$P$74</definedName>
    <definedName name="Z_12AE7722_B0A3_4C2A_98B5_2DE188FD685E_.wvu.FilterData" localSheetId="17" hidden="1">LU_Milestones!$A$4:$AF$4</definedName>
    <definedName name="Z_12AE7722_B0A3_4C2A_98B5_2DE188FD685E_.wvu.FilterData" localSheetId="11" hidden="1">Master!$A$3:$DT$73</definedName>
    <definedName name="Z_12AE7722_B0A3_4C2A_98B5_2DE188FD685E_.wvu.FilterData" localSheetId="3" hidden="1">Milestone_ReportingTool!$A$7:$BE$378</definedName>
    <definedName name="Z_12AE7722_B0A3_4C2A_98B5_2DE188FD685E_.wvu.PrintArea" localSheetId="14" hidden="1">LU_All!$O$3:$V$17</definedName>
    <definedName name="Z_12AE7722_B0A3_4C2A_98B5_2DE188FD685E_.wvu.PrintArea" localSheetId="17" hidden="1">LU_Milestones!$D$4:$R$72</definedName>
    <definedName name="Z_12AE7722_B0A3_4C2A_98B5_2DE188FD685E_.wvu.PrintArea" localSheetId="15" hidden="1">LU_PlanComp!$B$3:$I$17</definedName>
    <definedName name="Z_12AE7722_B0A3_4C2A_98B5_2DE188FD685E_.wvu.PrintArea" localSheetId="11" hidden="1">Master!$A$3:$CF$72</definedName>
    <definedName name="Z_12AE7722_B0A3_4C2A_98B5_2DE188FD685E_.wvu.PrintArea" localSheetId="18" hidden="1">'Milestone Goals'!$A$2:$O$78</definedName>
    <definedName name="Z_12AE7722_B0A3_4C2A_98B5_2DE188FD685E_.wvu.PrintTitles" localSheetId="17" hidden="1">LU_Milestones!$3:$4</definedName>
    <definedName name="Z_12AE7722_B0A3_4C2A_98B5_2DE188FD685E_.wvu.PrintTitles" localSheetId="18" hidden="1">'Milestone Goals'!$4:$5</definedName>
    <definedName name="Z_12AE7722_B0A3_4C2A_98B5_2DE188FD685E_.wvu.Rows" localSheetId="10" hidden="1">LU_NPSGoals!$13:$20</definedName>
    <definedName name="Z_12AE7722_B0A3_4C2A_98B5_2DE188FD685E_.wvu.Rows" localSheetId="3" hidden="1">Milestone_ReportingTool!$2:$2</definedName>
    <definedName name="Z_12AE7722_B0A3_4C2A_98B5_2DE188FD685E_.wvu.Rows" localSheetId="16" hidden="1">Sheet8!$61:$86</definedName>
    <definedName name="Z_8E7A659F_1F78_41E1_A901_E72DF8119CBB_.wvu.Cols" localSheetId="1" hidden="1">Activity_ReportingTool!$Q:$AP</definedName>
    <definedName name="Z_8E7A659F_1F78_41E1_A901_E72DF8119CBB_.wvu.Cols" localSheetId="14" hidden="1">LU_All!$H:$N</definedName>
    <definedName name="Z_8E7A659F_1F78_41E1_A901_E72DF8119CBB_.wvu.Cols" localSheetId="17" hidden="1">LU_Milestones!$X:$AD</definedName>
    <definedName name="Z_8E7A659F_1F78_41E1_A901_E72DF8119CBB_.wvu.Cols" localSheetId="11" hidden="1">Master!$H:$L</definedName>
    <definedName name="Z_8E7A659F_1F78_41E1_A901_E72DF8119CBB_.wvu.Cols" localSheetId="3" hidden="1">Milestone_ReportingTool!$Q:$Q</definedName>
    <definedName name="Z_8E7A659F_1F78_41E1_A901_E72DF8119CBB_.wvu.FilterData" localSheetId="1" hidden="1">Activity_ReportingTool!$A$6:$P$74</definedName>
    <definedName name="Z_8E7A659F_1F78_41E1_A901_E72DF8119CBB_.wvu.FilterData" localSheetId="17" hidden="1">LU_Milestones!$A$4:$AF$4</definedName>
    <definedName name="Z_8E7A659F_1F78_41E1_A901_E72DF8119CBB_.wvu.FilterData" localSheetId="11" hidden="1">Master!$A$3:$DT$73</definedName>
    <definedName name="Z_8E7A659F_1F78_41E1_A901_E72DF8119CBB_.wvu.FilterData" localSheetId="3" hidden="1">Milestone_ReportingTool!$A$7:$BE$378</definedName>
    <definedName name="Z_8E7A659F_1F78_41E1_A901_E72DF8119CBB_.wvu.PrintArea" localSheetId="14" hidden="1">LU_All!$O$3:$V$17</definedName>
    <definedName name="Z_8E7A659F_1F78_41E1_A901_E72DF8119CBB_.wvu.PrintArea" localSheetId="17" hidden="1">LU_Milestones!$D$4:$R$72</definedName>
    <definedName name="Z_8E7A659F_1F78_41E1_A901_E72DF8119CBB_.wvu.PrintArea" localSheetId="15" hidden="1">LU_PlanComp!$B$3:$I$17</definedName>
    <definedName name="Z_8E7A659F_1F78_41E1_A901_E72DF8119CBB_.wvu.PrintArea" localSheetId="11" hidden="1">Master!$A$3:$CF$72</definedName>
    <definedName name="Z_8E7A659F_1F78_41E1_A901_E72DF8119CBB_.wvu.PrintArea" localSheetId="18" hidden="1">'Milestone Goals'!$A$2:$O$78</definedName>
    <definedName name="Z_8E7A659F_1F78_41E1_A901_E72DF8119CBB_.wvu.PrintTitles" localSheetId="17" hidden="1">LU_Milestones!$3:$4</definedName>
    <definedName name="Z_8E7A659F_1F78_41E1_A901_E72DF8119CBB_.wvu.PrintTitles" localSheetId="18" hidden="1">'Milestone Goals'!$4:$5</definedName>
    <definedName name="Z_8E7A659F_1F78_41E1_A901_E72DF8119CBB_.wvu.Rows" localSheetId="10" hidden="1">LU_NPSGoals!$13:$20</definedName>
    <definedName name="Z_8E7A659F_1F78_41E1_A901_E72DF8119CBB_.wvu.Rows" localSheetId="3" hidden="1">Milestone_ReportingTool!$2:$2</definedName>
    <definedName name="Z_8E7A659F_1F78_41E1_A901_E72DF8119CBB_.wvu.Rows" localSheetId="16" hidden="1">Sheet8!$61:$86</definedName>
    <definedName name="Z_AB214699_9288_48CA_B9CD_AE760B496BE6_.wvu.FilterData" localSheetId="3" hidden="1">Milestone_ReportingTool!$A$7:$BE$378</definedName>
  </definedNames>
  <calcPr calcId="162913"/>
  <customWorkbookViews>
    <customWorkbookView name="Kelly Meadows - Personal View" guid="{8E7A659F-1F78-41E1-A901-E72DF8119CBB}" mergeInterval="0" personalView="1" maximized="1" xWindow="-8" yWindow="-8" windowWidth="1382" windowHeight="744" tabRatio="753" activeSheetId="2"/>
    <customWorkbookView name="VITA Program - Personal View" guid="{12AE7722-B0A3-4C2A-98B5-2DE188FD685E}" mergeInterval="0" personalView="1" xWindow="313" yWindow="6" windowWidth="1001" windowHeight="728" tabRatio="753" activeSheetId="9"/>
    <customWorkbookView name="Nicole Sandberg - Personal View" guid="{04AB7A58-4366-4A28-AC89-CED3F78B7D40}" mergeInterval="0" personalView="1" maximized="1" xWindow="1358" yWindow="-208" windowWidth="1936" windowHeight="1176" tabRatio="753" activeSheetId="9"/>
  </customWorkbookViews>
  <pivotCaches>
    <pivotCache cacheId="0" r:id="rId21"/>
    <pivotCache cacheId="1" r:id="rId2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8" i="17" l="1"/>
  <c r="O76" i="17"/>
  <c r="O75" i="17"/>
  <c r="O74" i="17"/>
  <c r="O73" i="17"/>
  <c r="O72" i="17"/>
  <c r="O70" i="17"/>
  <c r="O68" i="17"/>
  <c r="O67" i="17"/>
  <c r="O66" i="17"/>
  <c r="O65" i="17"/>
  <c r="O64" i="17"/>
  <c r="O62" i="17"/>
  <c r="O61" i="17"/>
  <c r="O60" i="17"/>
  <c r="O59" i="17"/>
  <c r="O58" i="17"/>
  <c r="O56" i="17"/>
  <c r="O55" i="17"/>
  <c r="O54" i="17"/>
  <c r="O53" i="17"/>
  <c r="O51" i="17"/>
  <c r="O50" i="17"/>
  <c r="O49" i="17"/>
  <c r="O47" i="17"/>
  <c r="O46" i="17"/>
  <c r="O44" i="17"/>
  <c r="O43" i="17"/>
  <c r="O41" i="17"/>
  <c r="O40" i="17"/>
  <c r="O39" i="17"/>
  <c r="O38" i="17"/>
  <c r="O37" i="17"/>
  <c r="O36" i="17"/>
  <c r="O35" i="17"/>
  <c r="O34" i="17"/>
  <c r="O32" i="17"/>
  <c r="O31" i="17"/>
  <c r="O30" i="17"/>
  <c r="O29" i="17"/>
  <c r="O28" i="17"/>
  <c r="O27" i="17"/>
  <c r="O26" i="17"/>
  <c r="O25" i="17"/>
  <c r="O24" i="17"/>
  <c r="O23" i="17"/>
  <c r="O22" i="17"/>
  <c r="O21" i="17"/>
  <c r="O20" i="17"/>
  <c r="O19" i="17"/>
  <c r="O18" i="17"/>
  <c r="I18" i="17"/>
  <c r="O17" i="17"/>
  <c r="I17" i="17"/>
  <c r="O16" i="17"/>
  <c r="I16" i="17"/>
  <c r="O15" i="17"/>
  <c r="I15" i="17"/>
  <c r="O13" i="17"/>
  <c r="O12" i="17"/>
  <c r="O11" i="17"/>
  <c r="O10" i="17"/>
  <c r="O9" i="17"/>
  <c r="O8" i="17"/>
  <c r="I8" i="17"/>
  <c r="O7" i="17"/>
  <c r="I7" i="17"/>
  <c r="R72" i="16"/>
  <c r="R71" i="16"/>
  <c r="R70" i="16"/>
  <c r="R69" i="16"/>
  <c r="R68" i="16"/>
  <c r="R67" i="16"/>
  <c r="R66" i="16"/>
  <c r="R65" i="16"/>
  <c r="R64" i="16"/>
  <c r="R63" i="16"/>
  <c r="R62" i="16"/>
  <c r="R61" i="16"/>
  <c r="R60" i="16"/>
  <c r="R59" i="16"/>
  <c r="R58" i="16"/>
  <c r="R57" i="16"/>
  <c r="E57" i="16"/>
  <c r="R56" i="16"/>
  <c r="E56" i="16"/>
  <c r="R55" i="16"/>
  <c r="E55" i="16"/>
  <c r="R54" i="16"/>
  <c r="E54" i="16"/>
  <c r="R53" i="16"/>
  <c r="R52" i="16"/>
  <c r="R51" i="16"/>
  <c r="R50" i="16"/>
  <c r="R49" i="16"/>
  <c r="R48" i="16"/>
  <c r="R47" i="16"/>
  <c r="E47" i="16"/>
  <c r="R46" i="16"/>
  <c r="E46" i="16"/>
  <c r="R45" i="16"/>
  <c r="R44" i="16"/>
  <c r="R43" i="16"/>
  <c r="R42" i="16"/>
  <c r="R41" i="16"/>
  <c r="R40" i="16"/>
  <c r="R39" i="16"/>
  <c r="R38" i="16"/>
  <c r="R37" i="16"/>
  <c r="R36" i="16"/>
  <c r="R35" i="16"/>
  <c r="R34" i="16"/>
  <c r="R33" i="16"/>
  <c r="R32" i="16"/>
  <c r="R31" i="16"/>
  <c r="R30" i="16"/>
  <c r="R29" i="16"/>
  <c r="R28" i="16"/>
  <c r="R27" i="16"/>
  <c r="R26" i="16"/>
  <c r="R25" i="16"/>
  <c r="R24" i="16"/>
  <c r="R23" i="16"/>
  <c r="R22" i="16"/>
  <c r="R21" i="16"/>
  <c r="R20" i="16"/>
  <c r="R19" i="16"/>
  <c r="R18" i="16"/>
  <c r="R17" i="16"/>
  <c r="R16" i="16"/>
  <c r="R15" i="16"/>
  <c r="R14" i="16"/>
  <c r="R13" i="16"/>
  <c r="R12" i="16"/>
  <c r="R11" i="16"/>
  <c r="R10" i="16"/>
  <c r="R9" i="16"/>
  <c r="R8" i="16"/>
  <c r="R7" i="16"/>
  <c r="R6" i="16"/>
  <c r="R5" i="16"/>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L9" i="15"/>
  <c r="L8" i="15"/>
  <c r="L7" i="15"/>
  <c r="L6" i="15"/>
  <c r="L5" i="15"/>
  <c r="L4" i="15"/>
  <c r="O2" i="13"/>
  <c r="CF73" i="10"/>
  <c r="CE73" i="10"/>
  <c r="CD73" i="10"/>
  <c r="BZ73" i="10"/>
  <c r="BX73" i="10"/>
  <c r="BS73" i="10"/>
  <c r="BR73" i="10"/>
  <c r="BQ73" i="10"/>
  <c r="BO73" i="10"/>
  <c r="BL73" i="10"/>
  <c r="BI73" i="10"/>
  <c r="BH73" i="10"/>
  <c r="BG73" i="10"/>
  <c r="BF73" i="10"/>
  <c r="BC73" i="10"/>
  <c r="BB73" i="10"/>
  <c r="BA73" i="10"/>
  <c r="AZ73" i="10"/>
  <c r="AP73" i="10"/>
  <c r="AO73" i="10"/>
  <c r="AN73" i="10"/>
  <c r="AL73" i="10"/>
  <c r="AK73" i="10"/>
  <c r="AJ73" i="10"/>
  <c r="AI73" i="10"/>
  <c r="AG73" i="10"/>
  <c r="AF73" i="10"/>
  <c r="AD73" i="10"/>
  <c r="AC73" i="10"/>
  <c r="T73" i="10"/>
  <c r="S73" i="10"/>
  <c r="R73" i="10"/>
  <c r="Q73" i="10"/>
  <c r="P73" i="10"/>
  <c r="O73" i="10"/>
  <c r="E72" i="10"/>
  <c r="N57" i="10"/>
  <c r="N58" i="10" s="1"/>
  <c r="N59" i="10" s="1"/>
  <c r="N60" i="10" s="1"/>
  <c r="N61" i="10" s="1"/>
  <c r="N62" i="10" s="1"/>
  <c r="N63" i="10" s="1"/>
  <c r="N64" i="10" s="1"/>
  <c r="N65" i="10" s="1"/>
  <c r="N66" i="10" s="1"/>
  <c r="N67" i="10" s="1"/>
  <c r="N68" i="10" s="1"/>
  <c r="N69" i="10" s="1"/>
  <c r="N70" i="10" s="1"/>
  <c r="E57" i="10"/>
  <c r="E58" i="10" s="1"/>
  <c r="E59" i="10" s="1"/>
  <c r="E60" i="10" s="1"/>
  <c r="E61" i="10" s="1"/>
  <c r="E62" i="10" s="1"/>
  <c r="E63" i="10" s="1"/>
  <c r="E64" i="10" s="1"/>
  <c r="E65" i="10" s="1"/>
  <c r="E66" i="10" s="1"/>
  <c r="E67" i="10" s="1"/>
  <c r="E68" i="10" s="1"/>
  <c r="E69" i="10" s="1"/>
  <c r="E70" i="10" s="1"/>
  <c r="E53" i="10"/>
  <c r="E54" i="10" s="1"/>
  <c r="E55" i="10" s="1"/>
  <c r="N52" i="10"/>
  <c r="N53" i="10" s="1"/>
  <c r="N54" i="10" s="1"/>
  <c r="N55" i="10" s="1"/>
  <c r="E44" i="10"/>
  <c r="E45" i="10" s="1"/>
  <c r="E46" i="10" s="1"/>
  <c r="E47" i="10" s="1"/>
  <c r="E48" i="10" s="1"/>
  <c r="E49" i="10" s="1"/>
  <c r="E50" i="10" s="1"/>
  <c r="E51" i="10" s="1"/>
  <c r="E43" i="10"/>
  <c r="E39" i="10"/>
  <c r="E40" i="10" s="1"/>
  <c r="E41" i="10" s="1"/>
  <c r="E38" i="10"/>
  <c r="E37" i="10"/>
  <c r="E26" i="10"/>
  <c r="E27" i="10" s="1"/>
  <c r="E28" i="10" s="1"/>
  <c r="E29" i="10" s="1"/>
  <c r="E30" i="10" s="1"/>
  <c r="E31" i="10" s="1"/>
  <c r="E32" i="10" s="1"/>
  <c r="E33" i="10" s="1"/>
  <c r="E34" i="10" s="1"/>
  <c r="E35" i="10" s="1"/>
  <c r="E25" i="10"/>
  <c r="E24" i="10"/>
  <c r="E21" i="10"/>
  <c r="E22" i="10" s="1"/>
  <c r="E20" i="10"/>
  <c r="E6" i="10"/>
  <c r="E7" i="10" s="1"/>
  <c r="E8" i="10" s="1"/>
  <c r="E9" i="10" s="1"/>
  <c r="E10" i="10" s="1"/>
  <c r="E11" i="10" s="1"/>
  <c r="E12" i="10" s="1"/>
  <c r="E13" i="10" s="1"/>
  <c r="E14" i="10" s="1"/>
  <c r="E15" i="10" s="1"/>
  <c r="E16" i="10" s="1"/>
  <c r="E17" i="10" s="1"/>
  <c r="E18" i="10" s="1"/>
  <c r="N5" i="10"/>
  <c r="N6" i="10" s="1"/>
  <c r="N7" i="10" s="1"/>
  <c r="N8" i="10" s="1"/>
  <c r="N9" i="10" s="1"/>
  <c r="N10" i="10" s="1"/>
  <c r="N11" i="10" s="1"/>
  <c r="N12" i="10" s="1"/>
  <c r="N13" i="10" s="1"/>
  <c r="N14" i="10" s="1"/>
  <c r="N15" i="10" s="1"/>
  <c r="N16" i="10" s="1"/>
  <c r="N17" i="10" s="1"/>
  <c r="N18" i="10" s="1"/>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M5" i="7"/>
  <c r="M4" i="7"/>
  <c r="AZ375" i="2"/>
  <c r="AY375" i="2"/>
  <c r="AX375" i="2"/>
  <c r="AW375" i="2"/>
  <c r="AV375" i="2"/>
  <c r="BA375" i="2" s="1"/>
  <c r="BB375" i="2" s="1"/>
  <c r="AU375" i="2"/>
  <c r="AT375" i="2"/>
  <c r="AS375" i="2"/>
  <c r="AR375" i="2"/>
  <c r="AQ375" i="2"/>
  <c r="AP375" i="2"/>
  <c r="AO375" i="2"/>
  <c r="AN375" i="2"/>
  <c r="AM375" i="2"/>
  <c r="AL375" i="2"/>
  <c r="AK375" i="2"/>
  <c r="AJ375" i="2"/>
  <c r="AI375" i="2"/>
  <c r="AH375" i="2"/>
  <c r="AG375" i="2"/>
  <c r="AF375" i="2"/>
  <c r="AE375" i="2"/>
  <c r="AD375" i="2"/>
  <c r="AC375" i="2"/>
  <c r="AB375" i="2"/>
  <c r="AA375" i="2"/>
  <c r="AZ374" i="2"/>
  <c r="AY374" i="2"/>
  <c r="AX374" i="2"/>
  <c r="AW374" i="2"/>
  <c r="AV374" i="2"/>
  <c r="BA374" i="2" s="1"/>
  <c r="BB374" i="2" s="1"/>
  <c r="AU374" i="2"/>
  <c r="AT374" i="2"/>
  <c r="AS374" i="2"/>
  <c r="AR374" i="2"/>
  <c r="AQ374" i="2"/>
  <c r="AP374" i="2"/>
  <c r="AO374" i="2"/>
  <c r="AN374" i="2"/>
  <c r="AM374" i="2"/>
  <c r="AL374" i="2"/>
  <c r="AK374" i="2"/>
  <c r="AJ374" i="2"/>
  <c r="AI374" i="2"/>
  <c r="AH374" i="2"/>
  <c r="AG374" i="2"/>
  <c r="AF374" i="2"/>
  <c r="AE374" i="2"/>
  <c r="AD374" i="2"/>
  <c r="AC374" i="2"/>
  <c r="AB374" i="2"/>
  <c r="AA374" i="2"/>
  <c r="AZ370" i="2"/>
  <c r="AY370" i="2"/>
  <c r="AX370" i="2"/>
  <c r="AW370" i="2"/>
  <c r="AV370" i="2"/>
  <c r="BA370" i="2" s="1"/>
  <c r="BB370" i="2" s="1"/>
  <c r="AU370" i="2"/>
  <c r="AT370" i="2"/>
  <c r="AS370" i="2"/>
  <c r="AR370" i="2"/>
  <c r="AQ370" i="2"/>
  <c r="AP370" i="2"/>
  <c r="AO370" i="2"/>
  <c r="AN370" i="2"/>
  <c r="AM370" i="2"/>
  <c r="AL370" i="2"/>
  <c r="AK370" i="2"/>
  <c r="AJ370" i="2"/>
  <c r="AI370" i="2"/>
  <c r="AH370" i="2"/>
  <c r="AG370" i="2"/>
  <c r="AF370" i="2"/>
  <c r="AE370" i="2"/>
  <c r="AD370" i="2"/>
  <c r="AC370" i="2"/>
  <c r="AB370" i="2"/>
  <c r="AA370" i="2"/>
  <c r="AZ369" i="2"/>
  <c r="AY369" i="2"/>
  <c r="BA369" i="2" s="1"/>
  <c r="BB369" i="2" s="1"/>
  <c r="AX369" i="2"/>
  <c r="AW369" i="2"/>
  <c r="AV369" i="2"/>
  <c r="AU369" i="2"/>
  <c r="AT369" i="2"/>
  <c r="AS369" i="2"/>
  <c r="AR369" i="2"/>
  <c r="AQ369" i="2"/>
  <c r="AP369" i="2"/>
  <c r="AO369" i="2"/>
  <c r="AN369" i="2"/>
  <c r="AM369" i="2"/>
  <c r="AL369" i="2"/>
  <c r="AK369" i="2"/>
  <c r="AJ369" i="2"/>
  <c r="AI369" i="2"/>
  <c r="AH369" i="2"/>
  <c r="AG369" i="2"/>
  <c r="AF369" i="2"/>
  <c r="AE369" i="2"/>
  <c r="AD369" i="2"/>
  <c r="AC369" i="2"/>
  <c r="AB369" i="2"/>
  <c r="AA369" i="2"/>
  <c r="AZ365" i="2"/>
  <c r="AY365" i="2"/>
  <c r="AX365" i="2"/>
  <c r="AW365" i="2"/>
  <c r="AV365" i="2"/>
  <c r="BA365" i="2" s="1"/>
  <c r="BB365" i="2" s="1"/>
  <c r="AU365" i="2"/>
  <c r="AT365" i="2"/>
  <c r="AS365" i="2"/>
  <c r="AR365" i="2"/>
  <c r="AQ365" i="2"/>
  <c r="AP365" i="2"/>
  <c r="AO365" i="2"/>
  <c r="AN365" i="2"/>
  <c r="AM365" i="2"/>
  <c r="AL365" i="2"/>
  <c r="AK365" i="2"/>
  <c r="AJ365" i="2"/>
  <c r="AI365" i="2"/>
  <c r="AH365" i="2"/>
  <c r="AG365" i="2"/>
  <c r="AF365" i="2"/>
  <c r="AE365" i="2"/>
  <c r="AD365" i="2"/>
  <c r="AC365" i="2"/>
  <c r="AB365" i="2"/>
  <c r="AA365" i="2"/>
  <c r="AZ364" i="2"/>
  <c r="AY364" i="2"/>
  <c r="AX364" i="2"/>
  <c r="AW364" i="2"/>
  <c r="BA364" i="2" s="1"/>
  <c r="BB364" i="2" s="1"/>
  <c r="AV364" i="2"/>
  <c r="AU364" i="2"/>
  <c r="AT364" i="2"/>
  <c r="AS364" i="2"/>
  <c r="AR364" i="2"/>
  <c r="AQ364" i="2"/>
  <c r="AP364" i="2"/>
  <c r="AO364" i="2"/>
  <c r="AN364" i="2"/>
  <c r="AM364" i="2"/>
  <c r="AL364" i="2"/>
  <c r="AK364" i="2"/>
  <c r="AJ364" i="2"/>
  <c r="AI364" i="2"/>
  <c r="AH364" i="2"/>
  <c r="AG364" i="2"/>
  <c r="AF364" i="2"/>
  <c r="AE364" i="2"/>
  <c r="AD364" i="2"/>
  <c r="AC364" i="2"/>
  <c r="AB364" i="2"/>
  <c r="AA364" i="2"/>
  <c r="AZ360" i="2"/>
  <c r="AY360" i="2"/>
  <c r="AX360" i="2"/>
  <c r="AW360" i="2"/>
  <c r="AV360" i="2"/>
  <c r="BA360" i="2" s="1"/>
  <c r="BB360" i="2" s="1"/>
  <c r="AU360" i="2"/>
  <c r="AT360" i="2"/>
  <c r="AS360" i="2"/>
  <c r="AR360" i="2"/>
  <c r="AQ360" i="2"/>
  <c r="AP360" i="2"/>
  <c r="AO360" i="2"/>
  <c r="AN360" i="2"/>
  <c r="AM360" i="2"/>
  <c r="AL360" i="2"/>
  <c r="AK360" i="2"/>
  <c r="AJ360" i="2"/>
  <c r="AI360" i="2"/>
  <c r="AH360" i="2"/>
  <c r="AG360" i="2"/>
  <c r="AF360" i="2"/>
  <c r="AE360" i="2"/>
  <c r="AD360" i="2"/>
  <c r="AC360" i="2"/>
  <c r="AB360" i="2"/>
  <c r="AA360" i="2"/>
  <c r="AZ359" i="2"/>
  <c r="AY359" i="2"/>
  <c r="AX359" i="2"/>
  <c r="AW359" i="2"/>
  <c r="AV359" i="2"/>
  <c r="BA359" i="2" s="1"/>
  <c r="BB359" i="2" s="1"/>
  <c r="AU359" i="2"/>
  <c r="AT359" i="2"/>
  <c r="AS359" i="2"/>
  <c r="AR359" i="2"/>
  <c r="AQ359" i="2"/>
  <c r="AP359" i="2"/>
  <c r="AO359" i="2"/>
  <c r="AN359" i="2"/>
  <c r="AM359" i="2"/>
  <c r="AL359" i="2"/>
  <c r="AK359" i="2"/>
  <c r="AJ359" i="2"/>
  <c r="AI359" i="2"/>
  <c r="AH359" i="2"/>
  <c r="AG359" i="2"/>
  <c r="AF359" i="2"/>
  <c r="AE359" i="2"/>
  <c r="AD359" i="2"/>
  <c r="AC359" i="2"/>
  <c r="AB359" i="2"/>
  <c r="AA359" i="2"/>
  <c r="AZ355" i="2"/>
  <c r="AY355" i="2"/>
  <c r="AX355" i="2"/>
  <c r="AW355" i="2"/>
  <c r="AV355" i="2"/>
  <c r="BA355" i="2" s="1"/>
  <c r="BB355" i="2" s="1"/>
  <c r="AU355" i="2"/>
  <c r="AT355" i="2"/>
  <c r="AS355" i="2"/>
  <c r="AR355" i="2"/>
  <c r="AQ355" i="2"/>
  <c r="AP355" i="2"/>
  <c r="AO355" i="2"/>
  <c r="AN355" i="2"/>
  <c r="AM355" i="2"/>
  <c r="AL355" i="2"/>
  <c r="AK355" i="2"/>
  <c r="AJ355" i="2"/>
  <c r="AI355" i="2"/>
  <c r="AH355" i="2"/>
  <c r="AG355" i="2"/>
  <c r="AF355" i="2"/>
  <c r="AE355" i="2"/>
  <c r="AD355" i="2"/>
  <c r="AC355" i="2"/>
  <c r="AB355" i="2"/>
  <c r="AA355" i="2"/>
  <c r="AZ354" i="2"/>
  <c r="AY354" i="2"/>
  <c r="AX354" i="2"/>
  <c r="AW354" i="2"/>
  <c r="AV354" i="2"/>
  <c r="BA354" i="2" s="1"/>
  <c r="BB354" i="2" s="1"/>
  <c r="AU354" i="2"/>
  <c r="AT354" i="2"/>
  <c r="AS354" i="2"/>
  <c r="AR354" i="2"/>
  <c r="AQ354" i="2"/>
  <c r="AP354" i="2"/>
  <c r="AO354" i="2"/>
  <c r="AN354" i="2"/>
  <c r="AM354" i="2"/>
  <c r="AL354" i="2"/>
  <c r="AK354" i="2"/>
  <c r="AJ354" i="2"/>
  <c r="AI354" i="2"/>
  <c r="AH354" i="2"/>
  <c r="AG354" i="2"/>
  <c r="AF354" i="2"/>
  <c r="AE354" i="2"/>
  <c r="AD354" i="2"/>
  <c r="AC354" i="2"/>
  <c r="AB354" i="2"/>
  <c r="AA354" i="2"/>
  <c r="AZ350" i="2"/>
  <c r="AY350" i="2"/>
  <c r="AX350" i="2"/>
  <c r="AW350" i="2"/>
  <c r="AV350" i="2"/>
  <c r="BA350" i="2" s="1"/>
  <c r="BB350" i="2" s="1"/>
  <c r="AU350" i="2"/>
  <c r="AT350" i="2"/>
  <c r="AS350" i="2"/>
  <c r="AR350" i="2"/>
  <c r="AQ350" i="2"/>
  <c r="AP350" i="2"/>
  <c r="AO350" i="2"/>
  <c r="AN350" i="2"/>
  <c r="AM350" i="2"/>
  <c r="AL350" i="2"/>
  <c r="AK350" i="2"/>
  <c r="AJ350" i="2"/>
  <c r="AI350" i="2"/>
  <c r="AH350" i="2"/>
  <c r="AG350" i="2"/>
  <c r="AF350" i="2"/>
  <c r="AE350" i="2"/>
  <c r="AD350" i="2"/>
  <c r="AC350" i="2"/>
  <c r="AB350" i="2"/>
  <c r="AA350" i="2"/>
  <c r="AZ349" i="2"/>
  <c r="AY349" i="2"/>
  <c r="AX349" i="2"/>
  <c r="AW349" i="2"/>
  <c r="AV349" i="2"/>
  <c r="BA349" i="2" s="1"/>
  <c r="BB349" i="2" s="1"/>
  <c r="AU349" i="2"/>
  <c r="AT349" i="2"/>
  <c r="AS349" i="2"/>
  <c r="AR349" i="2"/>
  <c r="AQ349" i="2"/>
  <c r="AP349" i="2"/>
  <c r="AO349" i="2"/>
  <c r="AN349" i="2"/>
  <c r="AM349" i="2"/>
  <c r="AL349" i="2"/>
  <c r="AK349" i="2"/>
  <c r="AJ349" i="2"/>
  <c r="AI349" i="2"/>
  <c r="AH349" i="2"/>
  <c r="AG349" i="2"/>
  <c r="AF349" i="2"/>
  <c r="AE349" i="2"/>
  <c r="AD349" i="2"/>
  <c r="AC349" i="2"/>
  <c r="AB349" i="2"/>
  <c r="AA349" i="2"/>
  <c r="AZ345" i="2"/>
  <c r="AY345" i="2"/>
  <c r="AX345" i="2"/>
  <c r="AW345" i="2"/>
  <c r="AV345" i="2"/>
  <c r="BA345" i="2" s="1"/>
  <c r="BB345" i="2" s="1"/>
  <c r="AU345" i="2"/>
  <c r="AT345" i="2"/>
  <c r="AS345" i="2"/>
  <c r="AR345" i="2"/>
  <c r="AQ345" i="2"/>
  <c r="AP345" i="2"/>
  <c r="AO345" i="2"/>
  <c r="AN345" i="2"/>
  <c r="AM345" i="2"/>
  <c r="AL345" i="2"/>
  <c r="AK345" i="2"/>
  <c r="AJ345" i="2"/>
  <c r="AI345" i="2"/>
  <c r="AH345" i="2"/>
  <c r="AG345" i="2"/>
  <c r="AF345" i="2"/>
  <c r="AE345" i="2"/>
  <c r="AD345" i="2"/>
  <c r="AC345" i="2"/>
  <c r="AB345" i="2"/>
  <c r="AA345" i="2"/>
  <c r="AZ344" i="2"/>
  <c r="AY344" i="2"/>
  <c r="AX344" i="2"/>
  <c r="AW344" i="2"/>
  <c r="AV344" i="2"/>
  <c r="BA344" i="2" s="1"/>
  <c r="BB344" i="2" s="1"/>
  <c r="AU344" i="2"/>
  <c r="AT344" i="2"/>
  <c r="AS344" i="2"/>
  <c r="AR344" i="2"/>
  <c r="AQ344" i="2"/>
  <c r="AP344" i="2"/>
  <c r="AO344" i="2"/>
  <c r="AN344" i="2"/>
  <c r="AM344" i="2"/>
  <c r="AL344" i="2"/>
  <c r="AK344" i="2"/>
  <c r="AJ344" i="2"/>
  <c r="AI344" i="2"/>
  <c r="AH344" i="2"/>
  <c r="AG344" i="2"/>
  <c r="AF344" i="2"/>
  <c r="AE344" i="2"/>
  <c r="AD344" i="2"/>
  <c r="AC344" i="2"/>
  <c r="AB344" i="2"/>
  <c r="AA344" i="2"/>
  <c r="AZ340" i="2"/>
  <c r="AY340" i="2"/>
  <c r="AX340" i="2"/>
  <c r="AW340" i="2"/>
  <c r="AV340" i="2"/>
  <c r="BA340" i="2" s="1"/>
  <c r="BB340" i="2" s="1"/>
  <c r="AU340" i="2"/>
  <c r="AT340" i="2"/>
  <c r="AS340" i="2"/>
  <c r="AR340" i="2"/>
  <c r="AQ340" i="2"/>
  <c r="AP340" i="2"/>
  <c r="AO340" i="2"/>
  <c r="AN340" i="2"/>
  <c r="AM340" i="2"/>
  <c r="AL340" i="2"/>
  <c r="AK340" i="2"/>
  <c r="AJ340" i="2"/>
  <c r="AI340" i="2"/>
  <c r="AH340" i="2"/>
  <c r="AG340" i="2"/>
  <c r="AF340" i="2"/>
  <c r="AE340" i="2"/>
  <c r="AD340" i="2"/>
  <c r="AC340" i="2"/>
  <c r="AB340" i="2"/>
  <c r="AA340" i="2"/>
  <c r="AZ339" i="2"/>
  <c r="AY339" i="2"/>
  <c r="AX339" i="2"/>
  <c r="AW339" i="2"/>
  <c r="AV339" i="2"/>
  <c r="BA339" i="2" s="1"/>
  <c r="BB339" i="2" s="1"/>
  <c r="AU339" i="2"/>
  <c r="AT339" i="2"/>
  <c r="AS339" i="2"/>
  <c r="AR339" i="2"/>
  <c r="AQ339" i="2"/>
  <c r="AP339" i="2"/>
  <c r="AO339" i="2"/>
  <c r="AN339" i="2"/>
  <c r="AM339" i="2"/>
  <c r="AL339" i="2"/>
  <c r="AK339" i="2"/>
  <c r="AJ339" i="2"/>
  <c r="AI339" i="2"/>
  <c r="AH339" i="2"/>
  <c r="AG339" i="2"/>
  <c r="AF339" i="2"/>
  <c r="AE339" i="2"/>
  <c r="AD339" i="2"/>
  <c r="AC339" i="2"/>
  <c r="AB339" i="2"/>
  <c r="AA339" i="2"/>
  <c r="AZ335" i="2"/>
  <c r="AY335" i="2"/>
  <c r="AX335" i="2"/>
  <c r="AW335" i="2"/>
  <c r="AV335" i="2"/>
  <c r="BA335" i="2" s="1"/>
  <c r="BB335" i="2" s="1"/>
  <c r="AU335" i="2"/>
  <c r="AT335" i="2"/>
  <c r="AS335" i="2"/>
  <c r="AR335" i="2"/>
  <c r="AQ335" i="2"/>
  <c r="AP335" i="2"/>
  <c r="AO335" i="2"/>
  <c r="AN335" i="2"/>
  <c r="AM335" i="2"/>
  <c r="AL335" i="2"/>
  <c r="AK335" i="2"/>
  <c r="AJ335" i="2"/>
  <c r="AI335" i="2"/>
  <c r="AH335" i="2"/>
  <c r="AG335" i="2"/>
  <c r="AF335" i="2"/>
  <c r="AE335" i="2"/>
  <c r="AD335" i="2"/>
  <c r="AC335" i="2"/>
  <c r="AB335" i="2"/>
  <c r="AA335" i="2"/>
  <c r="AZ334" i="2"/>
  <c r="AY334" i="2"/>
  <c r="AX334" i="2"/>
  <c r="AW334" i="2"/>
  <c r="AV334" i="2"/>
  <c r="BA334" i="2" s="1"/>
  <c r="BB334" i="2" s="1"/>
  <c r="AU334" i="2"/>
  <c r="AT334" i="2"/>
  <c r="AS334" i="2"/>
  <c r="AQ334" i="2"/>
  <c r="AP334" i="2"/>
  <c r="AO334" i="2"/>
  <c r="AN334" i="2"/>
  <c r="AM334" i="2"/>
  <c r="AL334" i="2"/>
  <c r="AK334" i="2"/>
  <c r="AJ334" i="2"/>
  <c r="AI334" i="2"/>
  <c r="AH334" i="2"/>
  <c r="AG334" i="2"/>
  <c r="AF334" i="2"/>
  <c r="AE334" i="2"/>
  <c r="AD334" i="2"/>
  <c r="AC334" i="2"/>
  <c r="AB334" i="2"/>
  <c r="AA334" i="2"/>
  <c r="AZ333" i="2"/>
  <c r="AY333" i="2"/>
  <c r="AX333" i="2"/>
  <c r="AW333" i="2"/>
  <c r="AV333" i="2"/>
  <c r="BA333" i="2" s="1"/>
  <c r="BB333" i="2" s="1"/>
  <c r="AU333" i="2"/>
  <c r="AT333" i="2"/>
  <c r="AS333" i="2"/>
  <c r="AR333" i="2"/>
  <c r="AQ333" i="2"/>
  <c r="AP333" i="2"/>
  <c r="AO333" i="2"/>
  <c r="AN333" i="2"/>
  <c r="AM333" i="2"/>
  <c r="AL333" i="2"/>
  <c r="AK333" i="2"/>
  <c r="AJ333" i="2"/>
  <c r="AI333" i="2"/>
  <c r="AH333" i="2"/>
  <c r="AG333" i="2"/>
  <c r="AF333" i="2"/>
  <c r="AE333" i="2"/>
  <c r="AD333" i="2"/>
  <c r="AC333" i="2"/>
  <c r="AB333" i="2"/>
  <c r="AA333" i="2"/>
  <c r="BA329" i="2"/>
  <c r="BB329" i="2" s="1"/>
  <c r="AZ329" i="2"/>
  <c r="AY329" i="2"/>
  <c r="AX329" i="2"/>
  <c r="AW329" i="2"/>
  <c r="AV329" i="2"/>
  <c r="AU329" i="2"/>
  <c r="AT329" i="2"/>
  <c r="AS329" i="2"/>
  <c r="AR329" i="2"/>
  <c r="AQ329" i="2"/>
  <c r="AP329" i="2"/>
  <c r="AO329" i="2"/>
  <c r="AN329" i="2"/>
  <c r="AM329" i="2"/>
  <c r="AL329" i="2"/>
  <c r="AK329" i="2"/>
  <c r="AJ329" i="2"/>
  <c r="AI329" i="2"/>
  <c r="AH329" i="2"/>
  <c r="AG329" i="2"/>
  <c r="AF329" i="2"/>
  <c r="AE329" i="2"/>
  <c r="AD329" i="2"/>
  <c r="AC329" i="2"/>
  <c r="AB329" i="2"/>
  <c r="AA329" i="2"/>
  <c r="AZ328" i="2"/>
  <c r="AY328" i="2"/>
  <c r="AX328" i="2"/>
  <c r="AW328" i="2"/>
  <c r="AV328" i="2"/>
  <c r="BA328" i="2" s="1"/>
  <c r="BB328" i="2" s="1"/>
  <c r="AU328" i="2"/>
  <c r="AT328" i="2"/>
  <c r="AS328" i="2"/>
  <c r="AR328" i="2"/>
  <c r="AQ328" i="2"/>
  <c r="AP328" i="2"/>
  <c r="AO328" i="2"/>
  <c r="AN328" i="2"/>
  <c r="AM328" i="2"/>
  <c r="AL328" i="2"/>
  <c r="AK328" i="2"/>
  <c r="AJ328" i="2"/>
  <c r="AI328" i="2"/>
  <c r="AH328" i="2"/>
  <c r="AG328" i="2"/>
  <c r="AF328" i="2"/>
  <c r="AE328" i="2"/>
  <c r="AD328" i="2"/>
  <c r="AC328" i="2"/>
  <c r="AB328" i="2"/>
  <c r="AA328" i="2"/>
  <c r="BA324" i="2"/>
  <c r="BB324" i="2" s="1"/>
  <c r="AZ324" i="2"/>
  <c r="AY324" i="2"/>
  <c r="AX324" i="2"/>
  <c r="AW324" i="2"/>
  <c r="AV324" i="2"/>
  <c r="AU324" i="2"/>
  <c r="AT324" i="2"/>
  <c r="AS324" i="2"/>
  <c r="AR324" i="2"/>
  <c r="AQ324" i="2"/>
  <c r="AP324" i="2"/>
  <c r="AO324" i="2"/>
  <c r="AN324" i="2"/>
  <c r="AM324" i="2"/>
  <c r="AL324" i="2"/>
  <c r="AK324" i="2"/>
  <c r="AJ324" i="2"/>
  <c r="AI324" i="2"/>
  <c r="AH324" i="2"/>
  <c r="AG324" i="2"/>
  <c r="AF324" i="2"/>
  <c r="AE324" i="2"/>
  <c r="AD324" i="2"/>
  <c r="AC324" i="2"/>
  <c r="AB324" i="2"/>
  <c r="AA324" i="2"/>
  <c r="AZ323" i="2"/>
  <c r="AY323" i="2"/>
  <c r="AX323" i="2"/>
  <c r="AW323" i="2"/>
  <c r="AV323" i="2"/>
  <c r="BA323" i="2" s="1"/>
  <c r="BB323" i="2" s="1"/>
  <c r="AU323" i="2"/>
  <c r="AT323" i="2"/>
  <c r="AS323" i="2"/>
  <c r="AR323" i="2"/>
  <c r="AQ323" i="2"/>
  <c r="AP323" i="2"/>
  <c r="AO323" i="2"/>
  <c r="AN323" i="2"/>
  <c r="AM323" i="2"/>
  <c r="AL323" i="2"/>
  <c r="AK323" i="2"/>
  <c r="AJ323" i="2"/>
  <c r="AI323" i="2"/>
  <c r="AH323" i="2"/>
  <c r="AG323" i="2"/>
  <c r="AF323" i="2"/>
  <c r="AE323" i="2"/>
  <c r="AD323" i="2"/>
  <c r="AC323" i="2"/>
  <c r="AB323" i="2"/>
  <c r="AA323" i="2"/>
  <c r="BA319" i="2"/>
  <c r="BB319" i="2" s="1"/>
  <c r="AZ319" i="2"/>
  <c r="AY319" i="2"/>
  <c r="AX319" i="2"/>
  <c r="AW319" i="2"/>
  <c r="AV319" i="2"/>
  <c r="AU319" i="2"/>
  <c r="AT319" i="2"/>
  <c r="AS319" i="2"/>
  <c r="AR319" i="2"/>
  <c r="AQ319" i="2"/>
  <c r="AP319" i="2"/>
  <c r="AO319" i="2"/>
  <c r="AN319" i="2"/>
  <c r="AM319" i="2"/>
  <c r="AL319" i="2"/>
  <c r="AK319" i="2"/>
  <c r="AJ319" i="2"/>
  <c r="AI319" i="2"/>
  <c r="AH319" i="2"/>
  <c r="AG319" i="2"/>
  <c r="AF319" i="2"/>
  <c r="AE319" i="2"/>
  <c r="AD319" i="2"/>
  <c r="AC319" i="2"/>
  <c r="AB319" i="2"/>
  <c r="AA319" i="2"/>
  <c r="AZ318" i="2"/>
  <c r="AY318" i="2"/>
  <c r="AX318" i="2"/>
  <c r="AW318" i="2"/>
  <c r="AV318" i="2"/>
  <c r="BA318" i="2" s="1"/>
  <c r="BB318" i="2" s="1"/>
  <c r="AU318" i="2"/>
  <c r="AT318" i="2"/>
  <c r="AS318" i="2"/>
  <c r="AR318" i="2"/>
  <c r="AQ318" i="2"/>
  <c r="AP318" i="2"/>
  <c r="AO318" i="2"/>
  <c r="AN318" i="2"/>
  <c r="AM318" i="2"/>
  <c r="AL318" i="2"/>
  <c r="AK318" i="2"/>
  <c r="AJ318" i="2"/>
  <c r="AI318" i="2"/>
  <c r="AH318" i="2"/>
  <c r="AG318" i="2"/>
  <c r="AF318" i="2"/>
  <c r="AE318" i="2"/>
  <c r="AD318" i="2"/>
  <c r="AC318" i="2"/>
  <c r="AB318" i="2"/>
  <c r="AA318" i="2"/>
  <c r="BA314" i="2"/>
  <c r="BB314" i="2" s="1"/>
  <c r="AZ314" i="2"/>
  <c r="AY314" i="2"/>
  <c r="AX314" i="2"/>
  <c r="AW314" i="2"/>
  <c r="AV314" i="2"/>
  <c r="AU314" i="2"/>
  <c r="AT314" i="2"/>
  <c r="AS314" i="2"/>
  <c r="AR314" i="2"/>
  <c r="AQ314" i="2"/>
  <c r="AP314" i="2"/>
  <c r="AO314" i="2"/>
  <c r="AN314" i="2"/>
  <c r="AM314" i="2"/>
  <c r="AL314" i="2"/>
  <c r="AK314" i="2"/>
  <c r="AJ314" i="2"/>
  <c r="AI314" i="2"/>
  <c r="AH314" i="2"/>
  <c r="AG314" i="2"/>
  <c r="AF314" i="2"/>
  <c r="AE314" i="2"/>
  <c r="AD314" i="2"/>
  <c r="AC314" i="2"/>
  <c r="AB314" i="2"/>
  <c r="AA314" i="2"/>
  <c r="AZ313" i="2"/>
  <c r="AY313" i="2"/>
  <c r="AX313" i="2"/>
  <c r="AW313" i="2"/>
  <c r="AV313" i="2"/>
  <c r="BA313" i="2" s="1"/>
  <c r="BB313" i="2" s="1"/>
  <c r="AU313" i="2"/>
  <c r="AT313" i="2"/>
  <c r="AS313" i="2"/>
  <c r="AR313" i="2"/>
  <c r="AQ313" i="2"/>
  <c r="AP313" i="2"/>
  <c r="AO313" i="2"/>
  <c r="AN313" i="2"/>
  <c r="AM313" i="2"/>
  <c r="AL313" i="2"/>
  <c r="AK313" i="2"/>
  <c r="AJ313" i="2"/>
  <c r="AI313" i="2"/>
  <c r="AH313" i="2"/>
  <c r="AG313" i="2"/>
  <c r="AF313" i="2"/>
  <c r="AE313" i="2"/>
  <c r="AD313" i="2"/>
  <c r="AC313" i="2"/>
  <c r="AB313" i="2"/>
  <c r="AA313" i="2"/>
  <c r="BA309" i="2"/>
  <c r="BB309" i="2" s="1"/>
  <c r="AZ309" i="2"/>
  <c r="AY309" i="2"/>
  <c r="AX309" i="2"/>
  <c r="AW309" i="2"/>
  <c r="AV309" i="2"/>
  <c r="AU309" i="2"/>
  <c r="AT309" i="2"/>
  <c r="AS309" i="2"/>
  <c r="AR309" i="2"/>
  <c r="AQ309" i="2"/>
  <c r="AP309" i="2"/>
  <c r="AO309" i="2"/>
  <c r="AN309" i="2"/>
  <c r="AM309" i="2"/>
  <c r="AL309" i="2"/>
  <c r="AK309" i="2"/>
  <c r="AJ309" i="2"/>
  <c r="AI309" i="2"/>
  <c r="AH309" i="2"/>
  <c r="AG309" i="2"/>
  <c r="AF309" i="2"/>
  <c r="AE309" i="2"/>
  <c r="AD309" i="2"/>
  <c r="AC309" i="2"/>
  <c r="AB309" i="2"/>
  <c r="AA309" i="2"/>
  <c r="AZ308" i="2"/>
  <c r="AY308" i="2"/>
  <c r="AX308" i="2"/>
  <c r="AW308" i="2"/>
  <c r="AV308" i="2"/>
  <c r="BA308" i="2" s="1"/>
  <c r="BB308" i="2" s="1"/>
  <c r="AU308" i="2"/>
  <c r="AT308" i="2"/>
  <c r="AS308" i="2"/>
  <c r="AR308" i="2"/>
  <c r="AQ308" i="2"/>
  <c r="AP308" i="2"/>
  <c r="AO308" i="2"/>
  <c r="AN308" i="2"/>
  <c r="AM308" i="2"/>
  <c r="AL308" i="2"/>
  <c r="AK308" i="2"/>
  <c r="AJ308" i="2"/>
  <c r="AI308" i="2"/>
  <c r="AH308" i="2"/>
  <c r="AG308" i="2"/>
  <c r="AF308" i="2"/>
  <c r="AE308" i="2"/>
  <c r="AD308" i="2"/>
  <c r="AC308" i="2"/>
  <c r="AB308" i="2"/>
  <c r="AA308" i="2"/>
  <c r="BA304" i="2"/>
  <c r="BB304" i="2" s="1"/>
  <c r="AZ304" i="2"/>
  <c r="AY304" i="2"/>
  <c r="AX304" i="2"/>
  <c r="AW304" i="2"/>
  <c r="AV304" i="2"/>
  <c r="AU304" i="2"/>
  <c r="AT304" i="2"/>
  <c r="AS304" i="2"/>
  <c r="AR304" i="2"/>
  <c r="AQ304" i="2"/>
  <c r="AP304" i="2"/>
  <c r="AO304" i="2"/>
  <c r="AN304" i="2"/>
  <c r="AM304" i="2"/>
  <c r="AL304" i="2"/>
  <c r="AK304" i="2"/>
  <c r="AJ304" i="2"/>
  <c r="AI304" i="2"/>
  <c r="AH304" i="2"/>
  <c r="AG304" i="2"/>
  <c r="AF304" i="2"/>
  <c r="AE304" i="2"/>
  <c r="AD304" i="2"/>
  <c r="AC304" i="2"/>
  <c r="AB304" i="2"/>
  <c r="AA304" i="2"/>
  <c r="AZ303" i="2"/>
  <c r="AY303" i="2"/>
  <c r="AX303" i="2"/>
  <c r="AW303" i="2"/>
  <c r="AV303" i="2"/>
  <c r="BA303" i="2" s="1"/>
  <c r="BB303" i="2" s="1"/>
  <c r="AU303" i="2"/>
  <c r="AT303" i="2"/>
  <c r="AS303" i="2"/>
  <c r="AR303" i="2"/>
  <c r="AQ303" i="2"/>
  <c r="AP303" i="2"/>
  <c r="AO303" i="2"/>
  <c r="AN303" i="2"/>
  <c r="AM303" i="2"/>
  <c r="AL303" i="2"/>
  <c r="AK303" i="2"/>
  <c r="AJ303" i="2"/>
  <c r="AI303" i="2"/>
  <c r="AH303" i="2"/>
  <c r="AG303" i="2"/>
  <c r="AF303" i="2"/>
  <c r="AE303" i="2"/>
  <c r="AD303" i="2"/>
  <c r="AC303" i="2"/>
  <c r="AB303" i="2"/>
  <c r="AA303" i="2"/>
  <c r="BA299" i="2"/>
  <c r="BB299" i="2" s="1"/>
  <c r="AZ299" i="2"/>
  <c r="AY299" i="2"/>
  <c r="AX299" i="2"/>
  <c r="AW299" i="2"/>
  <c r="AV299" i="2"/>
  <c r="AU299" i="2"/>
  <c r="AT299" i="2"/>
  <c r="AS299" i="2"/>
  <c r="AR299" i="2"/>
  <c r="AQ299" i="2"/>
  <c r="AP299" i="2"/>
  <c r="AO299" i="2"/>
  <c r="AN299" i="2"/>
  <c r="AM299" i="2"/>
  <c r="AL299" i="2"/>
  <c r="AK299" i="2"/>
  <c r="AJ299" i="2"/>
  <c r="AI299" i="2"/>
  <c r="AH299" i="2"/>
  <c r="AG299" i="2"/>
  <c r="AF299" i="2"/>
  <c r="AE299" i="2"/>
  <c r="AD299" i="2"/>
  <c r="AC299" i="2"/>
  <c r="AB299" i="2"/>
  <c r="AA299" i="2"/>
  <c r="AZ298" i="2"/>
  <c r="AY298" i="2"/>
  <c r="AX298" i="2"/>
  <c r="AW298" i="2"/>
  <c r="AV298" i="2"/>
  <c r="BA298" i="2" s="1"/>
  <c r="BB298" i="2" s="1"/>
  <c r="AU298" i="2"/>
  <c r="AT298" i="2"/>
  <c r="AS298" i="2"/>
  <c r="AR298" i="2"/>
  <c r="AQ298" i="2"/>
  <c r="AP298" i="2"/>
  <c r="AO298" i="2"/>
  <c r="AN298" i="2"/>
  <c r="AM298" i="2"/>
  <c r="AL298" i="2"/>
  <c r="AK298" i="2"/>
  <c r="AJ298" i="2"/>
  <c r="AI298" i="2"/>
  <c r="AH298" i="2"/>
  <c r="AG298" i="2"/>
  <c r="AF298" i="2"/>
  <c r="AE298" i="2"/>
  <c r="AD298" i="2"/>
  <c r="AC298" i="2"/>
  <c r="AB298" i="2"/>
  <c r="AA298" i="2"/>
  <c r="BA294" i="2"/>
  <c r="BB294" i="2" s="1"/>
  <c r="AZ294" i="2"/>
  <c r="AY294" i="2"/>
  <c r="AX294" i="2"/>
  <c r="AW294" i="2"/>
  <c r="AV294" i="2"/>
  <c r="AU294" i="2"/>
  <c r="AT294" i="2"/>
  <c r="AS294" i="2"/>
  <c r="AR294" i="2"/>
  <c r="AQ294" i="2"/>
  <c r="AP294" i="2"/>
  <c r="AO294" i="2"/>
  <c r="AN294" i="2"/>
  <c r="AM294" i="2"/>
  <c r="AL294" i="2"/>
  <c r="AK294" i="2"/>
  <c r="AJ294" i="2"/>
  <c r="AI294" i="2"/>
  <c r="AH294" i="2"/>
  <c r="AG294" i="2"/>
  <c r="AF294" i="2"/>
  <c r="AE294" i="2"/>
  <c r="AD294" i="2"/>
  <c r="AC294" i="2"/>
  <c r="AB294" i="2"/>
  <c r="AA294" i="2"/>
  <c r="AZ293" i="2"/>
  <c r="AY293" i="2"/>
  <c r="AX293" i="2"/>
  <c r="AW293" i="2"/>
  <c r="AV293" i="2"/>
  <c r="BA293" i="2" s="1"/>
  <c r="BB293" i="2" s="1"/>
  <c r="AU293" i="2"/>
  <c r="AT293" i="2"/>
  <c r="AS293" i="2"/>
  <c r="AR293" i="2"/>
  <c r="AQ293" i="2"/>
  <c r="AP293" i="2"/>
  <c r="AO293" i="2"/>
  <c r="AN293" i="2"/>
  <c r="AM293" i="2"/>
  <c r="AL293" i="2"/>
  <c r="AK293" i="2"/>
  <c r="AJ293" i="2"/>
  <c r="AI293" i="2"/>
  <c r="AH293" i="2"/>
  <c r="AG293" i="2"/>
  <c r="AF293" i="2"/>
  <c r="AE293" i="2"/>
  <c r="AD293" i="2"/>
  <c r="AC293" i="2"/>
  <c r="AB293" i="2"/>
  <c r="AA293" i="2"/>
  <c r="BA289" i="2"/>
  <c r="BB289" i="2" s="1"/>
  <c r="AZ289" i="2"/>
  <c r="AY289" i="2"/>
  <c r="AX289" i="2"/>
  <c r="AW289" i="2"/>
  <c r="AV289" i="2"/>
  <c r="AU289" i="2"/>
  <c r="AT289" i="2"/>
  <c r="AS289" i="2"/>
  <c r="AR289" i="2"/>
  <c r="AQ289" i="2"/>
  <c r="AP289" i="2"/>
  <c r="AO289" i="2"/>
  <c r="AN289" i="2"/>
  <c r="AM289" i="2"/>
  <c r="AL289" i="2"/>
  <c r="AK289" i="2"/>
  <c r="AJ289" i="2"/>
  <c r="AI289" i="2"/>
  <c r="AH289" i="2"/>
  <c r="AG289" i="2"/>
  <c r="AF289" i="2"/>
  <c r="AE289" i="2"/>
  <c r="AD289" i="2"/>
  <c r="AC289" i="2"/>
  <c r="AB289" i="2"/>
  <c r="AA289" i="2"/>
  <c r="AZ288" i="2"/>
  <c r="AY288" i="2"/>
  <c r="AX288" i="2"/>
  <c r="AW288" i="2"/>
  <c r="AV288" i="2"/>
  <c r="BA288" i="2" s="1"/>
  <c r="BB288" i="2" s="1"/>
  <c r="AU288" i="2"/>
  <c r="AT288" i="2"/>
  <c r="AS288" i="2"/>
  <c r="AR288" i="2"/>
  <c r="AQ288" i="2"/>
  <c r="AP288" i="2"/>
  <c r="AO288" i="2"/>
  <c r="AN288" i="2"/>
  <c r="AM288" i="2"/>
  <c r="AL288" i="2"/>
  <c r="AK288" i="2"/>
  <c r="AJ288" i="2"/>
  <c r="AI288" i="2"/>
  <c r="AH288" i="2"/>
  <c r="AG288" i="2"/>
  <c r="AF288" i="2"/>
  <c r="AE288" i="2"/>
  <c r="AD288" i="2"/>
  <c r="AC288" i="2"/>
  <c r="AB288" i="2"/>
  <c r="AA288" i="2"/>
  <c r="BA284" i="2"/>
  <c r="BB284" i="2" s="1"/>
  <c r="AZ284" i="2"/>
  <c r="AY284" i="2"/>
  <c r="AX284" i="2"/>
  <c r="AW284" i="2"/>
  <c r="AV284" i="2"/>
  <c r="AU284" i="2"/>
  <c r="AT284" i="2"/>
  <c r="AS284" i="2"/>
  <c r="AR284" i="2"/>
  <c r="AQ284" i="2"/>
  <c r="AP284" i="2"/>
  <c r="AO284" i="2"/>
  <c r="AN284" i="2"/>
  <c r="AM284" i="2"/>
  <c r="AL284" i="2"/>
  <c r="AK284" i="2"/>
  <c r="AJ284" i="2"/>
  <c r="AI284" i="2"/>
  <c r="AH284" i="2"/>
  <c r="AG284" i="2"/>
  <c r="AF284" i="2"/>
  <c r="AE284" i="2"/>
  <c r="AD284" i="2"/>
  <c r="AC284" i="2"/>
  <c r="AB284" i="2"/>
  <c r="AA284" i="2"/>
  <c r="AZ283" i="2"/>
  <c r="AY283" i="2"/>
  <c r="AX283" i="2"/>
  <c r="AW283" i="2"/>
  <c r="AV283" i="2"/>
  <c r="BA283" i="2" s="1"/>
  <c r="BB283" i="2" s="1"/>
  <c r="AU283" i="2"/>
  <c r="AT283" i="2"/>
  <c r="AS283" i="2"/>
  <c r="AR283" i="2"/>
  <c r="AQ283" i="2"/>
  <c r="AP283" i="2"/>
  <c r="AO283" i="2"/>
  <c r="AN283" i="2"/>
  <c r="AM283" i="2"/>
  <c r="AL283" i="2"/>
  <c r="AK283" i="2"/>
  <c r="AJ283" i="2"/>
  <c r="AI283" i="2"/>
  <c r="AH283" i="2"/>
  <c r="AG283" i="2"/>
  <c r="AF283" i="2"/>
  <c r="AE283" i="2"/>
  <c r="AD283" i="2"/>
  <c r="AC283" i="2"/>
  <c r="AB283" i="2"/>
  <c r="AA283" i="2"/>
  <c r="BA279" i="2"/>
  <c r="BB279" i="2" s="1"/>
  <c r="AZ279" i="2"/>
  <c r="AY279" i="2"/>
  <c r="AX279" i="2"/>
  <c r="AW279" i="2"/>
  <c r="AV279" i="2"/>
  <c r="AU279" i="2"/>
  <c r="AT279" i="2"/>
  <c r="AS279" i="2"/>
  <c r="AR279" i="2"/>
  <c r="AQ279" i="2"/>
  <c r="AP279" i="2"/>
  <c r="AO279" i="2"/>
  <c r="AN279" i="2"/>
  <c r="AM279" i="2"/>
  <c r="AL279" i="2"/>
  <c r="AK279" i="2"/>
  <c r="AJ279" i="2"/>
  <c r="AI279" i="2"/>
  <c r="AH279" i="2"/>
  <c r="AG279" i="2"/>
  <c r="AF279" i="2"/>
  <c r="AE279" i="2"/>
  <c r="AD279" i="2"/>
  <c r="AC279" i="2"/>
  <c r="AB279" i="2"/>
  <c r="AA279" i="2"/>
  <c r="AZ278" i="2"/>
  <c r="AY278" i="2"/>
  <c r="AX278" i="2"/>
  <c r="AW278" i="2"/>
  <c r="AV278" i="2"/>
  <c r="BA278" i="2" s="1"/>
  <c r="BB278" i="2" s="1"/>
  <c r="AU278" i="2"/>
  <c r="AT278" i="2"/>
  <c r="AS278" i="2"/>
  <c r="AR278" i="2"/>
  <c r="AQ278" i="2"/>
  <c r="AP278" i="2"/>
  <c r="AO278" i="2"/>
  <c r="AN278" i="2"/>
  <c r="AM278" i="2"/>
  <c r="AL278" i="2"/>
  <c r="AK278" i="2"/>
  <c r="AJ278" i="2"/>
  <c r="AI278" i="2"/>
  <c r="AH278" i="2"/>
  <c r="AG278" i="2"/>
  <c r="AF278" i="2"/>
  <c r="AE278" i="2"/>
  <c r="AD278" i="2"/>
  <c r="AC278" i="2"/>
  <c r="AB278" i="2"/>
  <c r="AA278" i="2"/>
  <c r="BA274" i="2"/>
  <c r="BB274" i="2" s="1"/>
  <c r="AZ274" i="2"/>
  <c r="AY274" i="2"/>
  <c r="AX274" i="2"/>
  <c r="AW274" i="2"/>
  <c r="AV274" i="2"/>
  <c r="AU274" i="2"/>
  <c r="AT274" i="2"/>
  <c r="AS274" i="2"/>
  <c r="AR274" i="2"/>
  <c r="AQ274" i="2"/>
  <c r="AP274" i="2"/>
  <c r="AO274" i="2"/>
  <c r="AN274" i="2"/>
  <c r="AM274" i="2"/>
  <c r="AL274" i="2"/>
  <c r="AK274" i="2"/>
  <c r="AJ274" i="2"/>
  <c r="AI274" i="2"/>
  <c r="AH274" i="2"/>
  <c r="AG274" i="2"/>
  <c r="AF274" i="2"/>
  <c r="AE274" i="2"/>
  <c r="AD274" i="2"/>
  <c r="AC274" i="2"/>
  <c r="AB274" i="2"/>
  <c r="AA274" i="2"/>
  <c r="AZ273" i="2"/>
  <c r="AY273" i="2"/>
  <c r="AX273" i="2"/>
  <c r="AW273" i="2"/>
  <c r="AV273" i="2"/>
  <c r="BA273" i="2" s="1"/>
  <c r="BB273" i="2" s="1"/>
  <c r="AU273" i="2"/>
  <c r="AT273" i="2"/>
  <c r="AS273" i="2"/>
  <c r="AR273" i="2"/>
  <c r="AQ273" i="2"/>
  <c r="AP273" i="2"/>
  <c r="AO273" i="2"/>
  <c r="AN273" i="2"/>
  <c r="AM273" i="2"/>
  <c r="AL273" i="2"/>
  <c r="AK273" i="2"/>
  <c r="AJ273" i="2"/>
  <c r="AI273" i="2"/>
  <c r="AH273" i="2"/>
  <c r="AG273" i="2"/>
  <c r="AF273" i="2"/>
  <c r="AE273" i="2"/>
  <c r="AD273" i="2"/>
  <c r="AC273" i="2"/>
  <c r="AB273" i="2"/>
  <c r="AA273" i="2"/>
  <c r="BA269" i="2"/>
  <c r="BB269" i="2" s="1"/>
  <c r="AZ269" i="2"/>
  <c r="AY269" i="2"/>
  <c r="AX269" i="2"/>
  <c r="AW269" i="2"/>
  <c r="AV269" i="2"/>
  <c r="AU269" i="2"/>
  <c r="AT269" i="2"/>
  <c r="AS269" i="2"/>
  <c r="AR269" i="2"/>
  <c r="AQ269" i="2"/>
  <c r="AP269" i="2"/>
  <c r="AO269" i="2"/>
  <c r="AN269" i="2"/>
  <c r="AM269" i="2"/>
  <c r="AL269" i="2"/>
  <c r="AK269" i="2"/>
  <c r="AJ269" i="2"/>
  <c r="AI269" i="2"/>
  <c r="AH269" i="2"/>
  <c r="AG269" i="2"/>
  <c r="AF269" i="2"/>
  <c r="AE269" i="2"/>
  <c r="AD269" i="2"/>
  <c r="AC269" i="2"/>
  <c r="AB269" i="2"/>
  <c r="AA269" i="2"/>
  <c r="AZ268" i="2"/>
  <c r="AY268" i="2"/>
  <c r="AX268" i="2"/>
  <c r="AW268" i="2"/>
  <c r="AV268" i="2"/>
  <c r="BA268" i="2" s="1"/>
  <c r="BB268" i="2" s="1"/>
  <c r="AU268" i="2"/>
  <c r="AT268" i="2"/>
  <c r="AS268" i="2"/>
  <c r="AR268" i="2"/>
  <c r="AQ268" i="2"/>
  <c r="AP268" i="2"/>
  <c r="AO268" i="2"/>
  <c r="AN268" i="2"/>
  <c r="AM268" i="2"/>
  <c r="AL268" i="2"/>
  <c r="AK268" i="2"/>
  <c r="AJ268" i="2"/>
  <c r="AI268" i="2"/>
  <c r="AH268" i="2"/>
  <c r="AG268" i="2"/>
  <c r="AF268" i="2"/>
  <c r="AE268" i="2"/>
  <c r="AD268" i="2"/>
  <c r="AC268" i="2"/>
  <c r="AB268" i="2"/>
  <c r="AA268" i="2"/>
  <c r="BA264" i="2"/>
  <c r="BB264" i="2" s="1"/>
  <c r="AZ264" i="2"/>
  <c r="AY264" i="2"/>
  <c r="AX264" i="2"/>
  <c r="AW264" i="2"/>
  <c r="AV264" i="2"/>
  <c r="AU264" i="2"/>
  <c r="AT264" i="2"/>
  <c r="AS264" i="2"/>
  <c r="AR264" i="2"/>
  <c r="AQ264" i="2"/>
  <c r="AP264" i="2"/>
  <c r="AO264" i="2"/>
  <c r="AN264" i="2"/>
  <c r="AM264" i="2"/>
  <c r="AL264" i="2"/>
  <c r="AK264" i="2"/>
  <c r="AJ264" i="2"/>
  <c r="AI264" i="2"/>
  <c r="AH264" i="2"/>
  <c r="AG264" i="2"/>
  <c r="AF264" i="2"/>
  <c r="AE264" i="2"/>
  <c r="AD264" i="2"/>
  <c r="AC264" i="2"/>
  <c r="AB264" i="2"/>
  <c r="AA264" i="2"/>
  <c r="AZ263" i="2"/>
  <c r="AY263" i="2"/>
  <c r="AX263" i="2"/>
  <c r="AW263" i="2"/>
  <c r="AV263" i="2"/>
  <c r="BA263" i="2" s="1"/>
  <c r="BB263" i="2" s="1"/>
  <c r="AU263" i="2"/>
  <c r="AT263" i="2"/>
  <c r="AS263" i="2"/>
  <c r="AR263" i="2"/>
  <c r="AQ263" i="2"/>
  <c r="AP263" i="2"/>
  <c r="AO263" i="2"/>
  <c r="AN263" i="2"/>
  <c r="AM263" i="2"/>
  <c r="AL263" i="2"/>
  <c r="AK263" i="2"/>
  <c r="AJ263" i="2"/>
  <c r="AI263" i="2"/>
  <c r="AH263" i="2"/>
  <c r="AG263" i="2"/>
  <c r="AF263" i="2"/>
  <c r="AE263" i="2"/>
  <c r="AD263" i="2"/>
  <c r="AC263" i="2"/>
  <c r="AB263" i="2"/>
  <c r="AA263" i="2"/>
  <c r="BA259" i="2"/>
  <c r="BB259" i="2" s="1"/>
  <c r="AZ259" i="2"/>
  <c r="AY259" i="2"/>
  <c r="AX259" i="2"/>
  <c r="AW259" i="2"/>
  <c r="AV259" i="2"/>
  <c r="AU259" i="2"/>
  <c r="AT259" i="2"/>
  <c r="AS259" i="2"/>
  <c r="AR259" i="2"/>
  <c r="AQ259" i="2"/>
  <c r="AP259" i="2"/>
  <c r="AO259" i="2"/>
  <c r="AN259" i="2"/>
  <c r="AM259" i="2"/>
  <c r="AL259" i="2"/>
  <c r="AK259" i="2"/>
  <c r="AJ259" i="2"/>
  <c r="AI259" i="2"/>
  <c r="AH259" i="2"/>
  <c r="AG259" i="2"/>
  <c r="AF259" i="2"/>
  <c r="AE259" i="2"/>
  <c r="AD259" i="2"/>
  <c r="AC259" i="2"/>
  <c r="AB259" i="2"/>
  <c r="AA259" i="2"/>
  <c r="AZ258" i="2"/>
  <c r="AY258" i="2"/>
  <c r="AX258" i="2"/>
  <c r="AW258" i="2"/>
  <c r="AV258" i="2"/>
  <c r="BA258" i="2" s="1"/>
  <c r="BB258" i="2" s="1"/>
  <c r="AU258" i="2"/>
  <c r="AT258" i="2"/>
  <c r="AS258" i="2"/>
  <c r="AR258" i="2"/>
  <c r="AQ258" i="2"/>
  <c r="AP258" i="2"/>
  <c r="AO258" i="2"/>
  <c r="AN258" i="2"/>
  <c r="AM258" i="2"/>
  <c r="AL258" i="2"/>
  <c r="AK258" i="2"/>
  <c r="AJ258" i="2"/>
  <c r="AI258" i="2"/>
  <c r="AH258" i="2"/>
  <c r="AG258" i="2"/>
  <c r="AF258" i="2"/>
  <c r="AE258" i="2"/>
  <c r="AD258" i="2"/>
  <c r="AC258" i="2"/>
  <c r="AB258" i="2"/>
  <c r="AA258" i="2"/>
  <c r="BA254" i="2"/>
  <c r="BB254" i="2" s="1"/>
  <c r="AZ254" i="2"/>
  <c r="AY254" i="2"/>
  <c r="AX254" i="2"/>
  <c r="AW254" i="2"/>
  <c r="AV254" i="2"/>
  <c r="AU254" i="2"/>
  <c r="AT254" i="2"/>
  <c r="AS254" i="2"/>
  <c r="AR254" i="2"/>
  <c r="AQ254" i="2"/>
  <c r="AP254" i="2"/>
  <c r="AO254" i="2"/>
  <c r="AN254" i="2"/>
  <c r="AM254" i="2"/>
  <c r="AL254" i="2"/>
  <c r="AK254" i="2"/>
  <c r="AJ254" i="2"/>
  <c r="AI254" i="2"/>
  <c r="AH254" i="2"/>
  <c r="AG254" i="2"/>
  <c r="AF254" i="2"/>
  <c r="AE254" i="2"/>
  <c r="AD254" i="2"/>
  <c r="AC254" i="2"/>
  <c r="AB254" i="2"/>
  <c r="AA254" i="2"/>
  <c r="AZ253" i="2"/>
  <c r="AY253" i="2"/>
  <c r="AX253" i="2"/>
  <c r="AW253" i="2"/>
  <c r="AV253" i="2"/>
  <c r="BA253" i="2" s="1"/>
  <c r="BB253" i="2" s="1"/>
  <c r="AU253" i="2"/>
  <c r="AT253" i="2"/>
  <c r="AS253" i="2"/>
  <c r="AR253" i="2"/>
  <c r="AQ253" i="2"/>
  <c r="AP253" i="2"/>
  <c r="AO253" i="2"/>
  <c r="AN253" i="2"/>
  <c r="AM253" i="2"/>
  <c r="AL253" i="2"/>
  <c r="AK253" i="2"/>
  <c r="AJ253" i="2"/>
  <c r="AI253" i="2"/>
  <c r="AH253" i="2"/>
  <c r="AG253" i="2"/>
  <c r="AF253" i="2"/>
  <c r="AE253" i="2"/>
  <c r="AD253" i="2"/>
  <c r="AC253" i="2"/>
  <c r="AB253" i="2"/>
  <c r="AA253" i="2"/>
  <c r="BA249" i="2"/>
  <c r="BB249" i="2" s="1"/>
  <c r="AZ249" i="2"/>
  <c r="AY249" i="2"/>
  <c r="AX249" i="2"/>
  <c r="AW249" i="2"/>
  <c r="AV249" i="2"/>
  <c r="AU249" i="2"/>
  <c r="AT249" i="2"/>
  <c r="AS249" i="2"/>
  <c r="AR249" i="2"/>
  <c r="AQ249" i="2"/>
  <c r="AP249" i="2"/>
  <c r="AO249" i="2"/>
  <c r="AN249" i="2"/>
  <c r="AM249" i="2"/>
  <c r="AL249" i="2"/>
  <c r="AK249" i="2"/>
  <c r="AJ249" i="2"/>
  <c r="AI249" i="2"/>
  <c r="AH249" i="2"/>
  <c r="AG249" i="2"/>
  <c r="AF249" i="2"/>
  <c r="AE249" i="2"/>
  <c r="AD249" i="2"/>
  <c r="AC249" i="2"/>
  <c r="AB249" i="2"/>
  <c r="AA249" i="2"/>
  <c r="AZ248" i="2"/>
  <c r="AY248" i="2"/>
  <c r="AX248" i="2"/>
  <c r="AW248" i="2"/>
  <c r="AV248" i="2"/>
  <c r="BA248" i="2" s="1"/>
  <c r="BB248" i="2" s="1"/>
  <c r="AU248" i="2"/>
  <c r="AT248" i="2"/>
  <c r="AS248" i="2"/>
  <c r="AR248" i="2"/>
  <c r="AQ248" i="2"/>
  <c r="AP248" i="2"/>
  <c r="AO248" i="2"/>
  <c r="AN248" i="2"/>
  <c r="AM248" i="2"/>
  <c r="AL248" i="2"/>
  <c r="AK248" i="2"/>
  <c r="AJ248" i="2"/>
  <c r="AI248" i="2"/>
  <c r="AH248" i="2"/>
  <c r="AG248" i="2"/>
  <c r="AF248" i="2"/>
  <c r="AE248" i="2"/>
  <c r="AD248" i="2"/>
  <c r="AC248" i="2"/>
  <c r="AB248" i="2"/>
  <c r="AA248" i="2"/>
  <c r="BA244" i="2"/>
  <c r="BB244" i="2" s="1"/>
  <c r="AZ244" i="2"/>
  <c r="AY244" i="2"/>
  <c r="AX244" i="2"/>
  <c r="AW244" i="2"/>
  <c r="AV244" i="2"/>
  <c r="AU244" i="2"/>
  <c r="AT244" i="2"/>
  <c r="AS244" i="2"/>
  <c r="AR244" i="2"/>
  <c r="AQ244" i="2"/>
  <c r="AP244" i="2"/>
  <c r="AO244" i="2"/>
  <c r="AN244" i="2"/>
  <c r="AM244" i="2"/>
  <c r="AL244" i="2"/>
  <c r="AK244" i="2"/>
  <c r="AJ244" i="2"/>
  <c r="AI244" i="2"/>
  <c r="AH244" i="2"/>
  <c r="AG244" i="2"/>
  <c r="AF244" i="2"/>
  <c r="AE244" i="2"/>
  <c r="AD244" i="2"/>
  <c r="AC244" i="2"/>
  <c r="AB244" i="2"/>
  <c r="AA244" i="2"/>
  <c r="AZ243" i="2"/>
  <c r="AY243" i="2"/>
  <c r="AX243" i="2"/>
  <c r="AW243" i="2"/>
  <c r="AV243" i="2"/>
  <c r="BA243" i="2" s="1"/>
  <c r="BB243" i="2" s="1"/>
  <c r="AU243" i="2"/>
  <c r="AT243" i="2"/>
  <c r="AS243" i="2"/>
  <c r="AR243" i="2"/>
  <c r="AQ243" i="2"/>
  <c r="AP243" i="2"/>
  <c r="AO243" i="2"/>
  <c r="AN243" i="2"/>
  <c r="AM243" i="2"/>
  <c r="AL243" i="2"/>
  <c r="AK243" i="2"/>
  <c r="AJ243" i="2"/>
  <c r="AI243" i="2"/>
  <c r="AH243" i="2"/>
  <c r="AG243" i="2"/>
  <c r="AF243" i="2"/>
  <c r="AE243" i="2"/>
  <c r="AD243" i="2"/>
  <c r="AC243" i="2"/>
  <c r="AB243" i="2"/>
  <c r="AA243" i="2"/>
  <c r="BA239" i="2"/>
  <c r="BB239" i="2" s="1"/>
  <c r="AZ239" i="2"/>
  <c r="AY239" i="2"/>
  <c r="AX239" i="2"/>
  <c r="AW239" i="2"/>
  <c r="AV239" i="2"/>
  <c r="AU239" i="2"/>
  <c r="AT239" i="2"/>
  <c r="AS239" i="2"/>
  <c r="AR239" i="2"/>
  <c r="AQ239" i="2"/>
  <c r="AP239" i="2"/>
  <c r="AO239" i="2"/>
  <c r="AN239" i="2"/>
  <c r="AM239" i="2"/>
  <c r="AL239" i="2"/>
  <c r="AK239" i="2"/>
  <c r="AJ239" i="2"/>
  <c r="AI239" i="2"/>
  <c r="AH239" i="2"/>
  <c r="AG239" i="2"/>
  <c r="AF239" i="2"/>
  <c r="AE239" i="2"/>
  <c r="AD239" i="2"/>
  <c r="AC239" i="2"/>
  <c r="AB239" i="2"/>
  <c r="AA239" i="2"/>
  <c r="AZ238" i="2"/>
  <c r="AY238" i="2"/>
  <c r="AX238" i="2"/>
  <c r="AW238" i="2"/>
  <c r="AV238" i="2"/>
  <c r="BA238" i="2" s="1"/>
  <c r="BB238" i="2" s="1"/>
  <c r="AU238" i="2"/>
  <c r="AT238" i="2"/>
  <c r="AS238" i="2"/>
  <c r="AR238" i="2"/>
  <c r="AQ238" i="2"/>
  <c r="AP238" i="2"/>
  <c r="AO238" i="2"/>
  <c r="AN238" i="2"/>
  <c r="AM238" i="2"/>
  <c r="AL238" i="2"/>
  <c r="AK238" i="2"/>
  <c r="AJ238" i="2"/>
  <c r="AI238" i="2"/>
  <c r="AH238" i="2"/>
  <c r="AG238" i="2"/>
  <c r="AF238" i="2"/>
  <c r="AE238" i="2"/>
  <c r="AD238" i="2"/>
  <c r="AC238" i="2"/>
  <c r="AB238" i="2"/>
  <c r="AA238" i="2"/>
  <c r="BA234" i="2"/>
  <c r="BB234" i="2" s="1"/>
  <c r="AZ234" i="2"/>
  <c r="AY234" i="2"/>
  <c r="AX234" i="2"/>
  <c r="AW234" i="2"/>
  <c r="AV234" i="2"/>
  <c r="AU234" i="2"/>
  <c r="AT234" i="2"/>
  <c r="AS234" i="2"/>
  <c r="AR234" i="2"/>
  <c r="AQ234" i="2"/>
  <c r="AP234" i="2"/>
  <c r="AO234" i="2"/>
  <c r="AN234" i="2"/>
  <c r="AM234" i="2"/>
  <c r="AL234" i="2"/>
  <c r="AK234" i="2"/>
  <c r="AJ234" i="2"/>
  <c r="AI234" i="2"/>
  <c r="AH234" i="2"/>
  <c r="AG234" i="2"/>
  <c r="AF234" i="2"/>
  <c r="AE234" i="2"/>
  <c r="AD234" i="2"/>
  <c r="AC234" i="2"/>
  <c r="AB234" i="2"/>
  <c r="AA234" i="2"/>
  <c r="AZ233" i="2"/>
  <c r="AY233" i="2"/>
  <c r="AX233" i="2"/>
  <c r="AW233" i="2"/>
  <c r="AV233" i="2"/>
  <c r="BA233" i="2" s="1"/>
  <c r="BB233" i="2" s="1"/>
  <c r="AU233" i="2"/>
  <c r="AT233" i="2"/>
  <c r="AS233" i="2"/>
  <c r="AR233" i="2"/>
  <c r="AQ233" i="2"/>
  <c r="AP233" i="2"/>
  <c r="AO233" i="2"/>
  <c r="AN233" i="2"/>
  <c r="AM233" i="2"/>
  <c r="AL233" i="2"/>
  <c r="AK233" i="2"/>
  <c r="AJ233" i="2"/>
  <c r="AI233" i="2"/>
  <c r="AH233" i="2"/>
  <c r="AG233" i="2"/>
  <c r="AF233" i="2"/>
  <c r="AE233" i="2"/>
  <c r="AD233" i="2"/>
  <c r="AC233" i="2"/>
  <c r="AB233" i="2"/>
  <c r="AA233" i="2"/>
  <c r="BA229" i="2"/>
  <c r="BB229" i="2" s="1"/>
  <c r="AZ229" i="2"/>
  <c r="AY229" i="2"/>
  <c r="AX229" i="2"/>
  <c r="AW229" i="2"/>
  <c r="AV229" i="2"/>
  <c r="AU229" i="2"/>
  <c r="AT229" i="2"/>
  <c r="AS229" i="2"/>
  <c r="AR229" i="2"/>
  <c r="AQ229" i="2"/>
  <c r="AP229" i="2"/>
  <c r="AO229" i="2"/>
  <c r="AN229" i="2"/>
  <c r="AM229" i="2"/>
  <c r="AL229" i="2"/>
  <c r="AK229" i="2"/>
  <c r="AJ229" i="2"/>
  <c r="AI229" i="2"/>
  <c r="AH229" i="2"/>
  <c r="AG229" i="2"/>
  <c r="AF229" i="2"/>
  <c r="AE229" i="2"/>
  <c r="AD229" i="2"/>
  <c r="AC229" i="2"/>
  <c r="AB229" i="2"/>
  <c r="AA229" i="2"/>
  <c r="AZ228" i="2"/>
  <c r="AY228" i="2"/>
  <c r="AX228" i="2"/>
  <c r="AW228" i="2"/>
  <c r="AV228" i="2"/>
  <c r="BA228" i="2" s="1"/>
  <c r="BB228" i="2" s="1"/>
  <c r="AU228" i="2"/>
  <c r="AT228" i="2"/>
  <c r="AS228" i="2"/>
  <c r="AR228" i="2"/>
  <c r="AQ228" i="2"/>
  <c r="AP228" i="2"/>
  <c r="AO228" i="2"/>
  <c r="AN228" i="2"/>
  <c r="AM228" i="2"/>
  <c r="AL228" i="2"/>
  <c r="AK228" i="2"/>
  <c r="AJ228" i="2"/>
  <c r="AI228" i="2"/>
  <c r="AH228" i="2"/>
  <c r="AG228" i="2"/>
  <c r="AF228" i="2"/>
  <c r="AE228" i="2"/>
  <c r="AD228" i="2"/>
  <c r="AC228" i="2"/>
  <c r="AB228" i="2"/>
  <c r="AA228" i="2"/>
  <c r="BA224" i="2"/>
  <c r="BB224" i="2" s="1"/>
  <c r="AZ224" i="2"/>
  <c r="AY224" i="2"/>
  <c r="AX224" i="2"/>
  <c r="AW224" i="2"/>
  <c r="AV224" i="2"/>
  <c r="AU224" i="2"/>
  <c r="AT224" i="2"/>
  <c r="AS224" i="2"/>
  <c r="AR224" i="2"/>
  <c r="AQ224" i="2"/>
  <c r="AP224" i="2"/>
  <c r="AO224" i="2"/>
  <c r="AN224" i="2"/>
  <c r="AM224" i="2"/>
  <c r="AL224" i="2"/>
  <c r="AK224" i="2"/>
  <c r="AJ224" i="2"/>
  <c r="AI224" i="2"/>
  <c r="AH224" i="2"/>
  <c r="AG224" i="2"/>
  <c r="AF224" i="2"/>
  <c r="AE224" i="2"/>
  <c r="AD224" i="2"/>
  <c r="AC224" i="2"/>
  <c r="AB224" i="2"/>
  <c r="AA224" i="2"/>
  <c r="AZ223" i="2"/>
  <c r="AY223" i="2"/>
  <c r="AX223" i="2"/>
  <c r="AW223" i="2"/>
  <c r="AV223" i="2"/>
  <c r="BA223" i="2" s="1"/>
  <c r="BB223" i="2" s="1"/>
  <c r="AU223" i="2"/>
  <c r="AT223" i="2"/>
  <c r="AS223" i="2"/>
  <c r="AR223" i="2"/>
  <c r="AQ223" i="2"/>
  <c r="AP223" i="2"/>
  <c r="AO223" i="2"/>
  <c r="AN223" i="2"/>
  <c r="AM223" i="2"/>
  <c r="AL223" i="2"/>
  <c r="AK223" i="2"/>
  <c r="AJ223" i="2"/>
  <c r="AI223" i="2"/>
  <c r="AH223" i="2"/>
  <c r="AG223" i="2"/>
  <c r="AF223" i="2"/>
  <c r="AE223" i="2"/>
  <c r="AD223" i="2"/>
  <c r="AC223" i="2"/>
  <c r="AB223" i="2"/>
  <c r="AA223" i="2"/>
  <c r="BA219" i="2"/>
  <c r="BB219" i="2" s="1"/>
  <c r="AZ219" i="2"/>
  <c r="AY219" i="2"/>
  <c r="AX219" i="2"/>
  <c r="AW219" i="2"/>
  <c r="AV219" i="2"/>
  <c r="AU219" i="2"/>
  <c r="AT219" i="2"/>
  <c r="AS219" i="2"/>
  <c r="AR219" i="2"/>
  <c r="AQ219" i="2"/>
  <c r="AP219" i="2"/>
  <c r="AO219" i="2"/>
  <c r="AN219" i="2"/>
  <c r="AM219" i="2"/>
  <c r="AL219" i="2"/>
  <c r="AK219" i="2"/>
  <c r="AJ219" i="2"/>
  <c r="AI219" i="2"/>
  <c r="AH219" i="2"/>
  <c r="AG219" i="2"/>
  <c r="AF219" i="2"/>
  <c r="AE219" i="2"/>
  <c r="AD219" i="2"/>
  <c r="AC219" i="2"/>
  <c r="AB219" i="2"/>
  <c r="AA219" i="2"/>
  <c r="AZ218" i="2"/>
  <c r="AY218" i="2"/>
  <c r="AX218" i="2"/>
  <c r="AW218" i="2"/>
  <c r="AV218" i="2"/>
  <c r="BA218" i="2" s="1"/>
  <c r="BB218" i="2" s="1"/>
  <c r="AU218" i="2"/>
  <c r="AT218" i="2"/>
  <c r="AS218" i="2"/>
  <c r="AR218" i="2"/>
  <c r="AQ218" i="2"/>
  <c r="AP218" i="2"/>
  <c r="AO218" i="2"/>
  <c r="AN218" i="2"/>
  <c r="AM218" i="2"/>
  <c r="AL218" i="2"/>
  <c r="AK218" i="2"/>
  <c r="AJ218" i="2"/>
  <c r="AI218" i="2"/>
  <c r="AH218" i="2"/>
  <c r="AG218" i="2"/>
  <c r="AF218" i="2"/>
  <c r="AE218" i="2"/>
  <c r="AD218" i="2"/>
  <c r="AC218" i="2"/>
  <c r="AB218" i="2"/>
  <c r="AA218" i="2"/>
  <c r="BA214" i="2"/>
  <c r="BB214" i="2" s="1"/>
  <c r="AZ214" i="2"/>
  <c r="AY214" i="2"/>
  <c r="AX214" i="2"/>
  <c r="AW214" i="2"/>
  <c r="AV214" i="2"/>
  <c r="AU214" i="2"/>
  <c r="AT214" i="2"/>
  <c r="AS214" i="2"/>
  <c r="AR214" i="2"/>
  <c r="AQ214" i="2"/>
  <c r="AP214" i="2"/>
  <c r="AO214" i="2"/>
  <c r="AN214" i="2"/>
  <c r="AM214" i="2"/>
  <c r="AL214" i="2"/>
  <c r="AK214" i="2"/>
  <c r="AJ214" i="2"/>
  <c r="AI214" i="2"/>
  <c r="AH214" i="2"/>
  <c r="AG214" i="2"/>
  <c r="AF214" i="2"/>
  <c r="AE214" i="2"/>
  <c r="AD214" i="2"/>
  <c r="AC214" i="2"/>
  <c r="AB214" i="2"/>
  <c r="AA214" i="2"/>
  <c r="AZ213" i="2"/>
  <c r="AY213" i="2"/>
  <c r="AX213" i="2"/>
  <c r="AW213" i="2"/>
  <c r="AV213" i="2"/>
  <c r="BA213" i="2" s="1"/>
  <c r="BB213" i="2" s="1"/>
  <c r="AU213" i="2"/>
  <c r="AT213" i="2"/>
  <c r="AS213" i="2"/>
  <c r="AR213" i="2"/>
  <c r="AQ213" i="2"/>
  <c r="AP213" i="2"/>
  <c r="AO213" i="2"/>
  <c r="AN213" i="2"/>
  <c r="AM213" i="2"/>
  <c r="AL213" i="2"/>
  <c r="AK213" i="2"/>
  <c r="AJ213" i="2"/>
  <c r="AI213" i="2"/>
  <c r="AH213" i="2"/>
  <c r="AG213" i="2"/>
  <c r="AF213" i="2"/>
  <c r="AE213" i="2"/>
  <c r="AD213" i="2"/>
  <c r="AC213" i="2"/>
  <c r="AB213" i="2"/>
  <c r="AA213" i="2"/>
  <c r="BA209" i="2"/>
  <c r="BB209" i="2" s="1"/>
  <c r="AZ209" i="2"/>
  <c r="AY209" i="2"/>
  <c r="AX209" i="2"/>
  <c r="AW209" i="2"/>
  <c r="AV209" i="2"/>
  <c r="AU209" i="2"/>
  <c r="AT209" i="2"/>
  <c r="AS209" i="2"/>
  <c r="AR209" i="2"/>
  <c r="AQ209" i="2"/>
  <c r="AP209" i="2"/>
  <c r="AO209" i="2"/>
  <c r="AN209" i="2"/>
  <c r="AM209" i="2"/>
  <c r="AL209" i="2"/>
  <c r="AK209" i="2"/>
  <c r="AJ209" i="2"/>
  <c r="AI209" i="2"/>
  <c r="AH209" i="2"/>
  <c r="AG209" i="2"/>
  <c r="AF209" i="2"/>
  <c r="AE209" i="2"/>
  <c r="AD209" i="2"/>
  <c r="AC209" i="2"/>
  <c r="AB209" i="2"/>
  <c r="AA209" i="2"/>
  <c r="AZ208" i="2"/>
  <c r="AY208" i="2"/>
  <c r="AX208" i="2"/>
  <c r="AW208" i="2"/>
  <c r="AV208" i="2"/>
  <c r="BA208" i="2" s="1"/>
  <c r="BB208" i="2" s="1"/>
  <c r="AU208" i="2"/>
  <c r="AT208" i="2"/>
  <c r="AS208" i="2"/>
  <c r="AR208" i="2"/>
  <c r="AQ208" i="2"/>
  <c r="AP208" i="2"/>
  <c r="AO208" i="2"/>
  <c r="AN208" i="2"/>
  <c r="AM208" i="2"/>
  <c r="AL208" i="2"/>
  <c r="AK208" i="2"/>
  <c r="AJ208" i="2"/>
  <c r="AI208" i="2"/>
  <c r="AH208" i="2"/>
  <c r="AG208" i="2"/>
  <c r="AF208" i="2"/>
  <c r="AE208" i="2"/>
  <c r="AD208" i="2"/>
  <c r="AC208" i="2"/>
  <c r="AB208" i="2"/>
  <c r="AA208" i="2"/>
  <c r="BA204" i="2"/>
  <c r="BB204" i="2" s="1"/>
  <c r="AZ204" i="2"/>
  <c r="AY204" i="2"/>
  <c r="AX204" i="2"/>
  <c r="AW204" i="2"/>
  <c r="AV204" i="2"/>
  <c r="AU204" i="2"/>
  <c r="AT204" i="2"/>
  <c r="AS204" i="2"/>
  <c r="AR204" i="2"/>
  <c r="AQ204" i="2"/>
  <c r="AP204" i="2"/>
  <c r="AO204" i="2"/>
  <c r="AN204" i="2"/>
  <c r="AM204" i="2"/>
  <c r="AL204" i="2"/>
  <c r="AK204" i="2"/>
  <c r="AJ204" i="2"/>
  <c r="AI204" i="2"/>
  <c r="AH204" i="2"/>
  <c r="AG204" i="2"/>
  <c r="AF204" i="2"/>
  <c r="AE204" i="2"/>
  <c r="AD204" i="2"/>
  <c r="AC204" i="2"/>
  <c r="AB204" i="2"/>
  <c r="AA204" i="2"/>
  <c r="AZ203" i="2"/>
  <c r="AY203" i="2"/>
  <c r="AX203" i="2"/>
  <c r="AW203" i="2"/>
  <c r="AV203" i="2"/>
  <c r="BA203" i="2" s="1"/>
  <c r="BB203" i="2" s="1"/>
  <c r="AU203" i="2"/>
  <c r="AT203" i="2"/>
  <c r="AS203" i="2"/>
  <c r="AR203" i="2"/>
  <c r="AQ203" i="2"/>
  <c r="AP203" i="2"/>
  <c r="AO203" i="2"/>
  <c r="AN203" i="2"/>
  <c r="AM203" i="2"/>
  <c r="AL203" i="2"/>
  <c r="AK203" i="2"/>
  <c r="AJ203" i="2"/>
  <c r="AI203" i="2"/>
  <c r="AH203" i="2"/>
  <c r="AG203" i="2"/>
  <c r="AF203" i="2"/>
  <c r="AE203" i="2"/>
  <c r="AD203" i="2"/>
  <c r="AC203" i="2"/>
  <c r="AB203" i="2"/>
  <c r="AA203" i="2"/>
  <c r="BA199" i="2"/>
  <c r="BB199" i="2" s="1"/>
  <c r="AZ199" i="2"/>
  <c r="AY199" i="2"/>
  <c r="AX199" i="2"/>
  <c r="AW199" i="2"/>
  <c r="AV199" i="2"/>
  <c r="AU199" i="2"/>
  <c r="AT199" i="2"/>
  <c r="AS199" i="2"/>
  <c r="AR199" i="2"/>
  <c r="AQ199" i="2"/>
  <c r="AP199" i="2"/>
  <c r="AO199" i="2"/>
  <c r="AN199" i="2"/>
  <c r="AM199" i="2"/>
  <c r="AL199" i="2"/>
  <c r="AK199" i="2"/>
  <c r="AJ199" i="2"/>
  <c r="AI199" i="2"/>
  <c r="AH199" i="2"/>
  <c r="AG199" i="2"/>
  <c r="AF199" i="2"/>
  <c r="AE199" i="2"/>
  <c r="AD199" i="2"/>
  <c r="AC199" i="2"/>
  <c r="AB199" i="2"/>
  <c r="AA199" i="2"/>
  <c r="AZ198" i="2"/>
  <c r="AY198" i="2"/>
  <c r="AX198" i="2"/>
  <c r="AW198" i="2"/>
  <c r="AV198" i="2"/>
  <c r="BA198" i="2" s="1"/>
  <c r="BB198" i="2" s="1"/>
  <c r="AU198" i="2"/>
  <c r="AT198" i="2"/>
  <c r="AS198" i="2"/>
  <c r="AR198" i="2"/>
  <c r="AQ198" i="2"/>
  <c r="AP198" i="2"/>
  <c r="AO198" i="2"/>
  <c r="AN198" i="2"/>
  <c r="AM198" i="2"/>
  <c r="AL198" i="2"/>
  <c r="AK198" i="2"/>
  <c r="AJ198" i="2"/>
  <c r="AI198" i="2"/>
  <c r="AH198" i="2"/>
  <c r="AG198" i="2"/>
  <c r="AF198" i="2"/>
  <c r="AE198" i="2"/>
  <c r="AD198" i="2"/>
  <c r="AC198" i="2"/>
  <c r="AB198" i="2"/>
  <c r="AA198" i="2"/>
  <c r="BA194" i="2"/>
  <c r="BB194" i="2" s="1"/>
  <c r="AZ194" i="2"/>
  <c r="AY194" i="2"/>
  <c r="AX194" i="2"/>
  <c r="AW194" i="2"/>
  <c r="AV194" i="2"/>
  <c r="AU194" i="2"/>
  <c r="AT194" i="2"/>
  <c r="AS194" i="2"/>
  <c r="AR194" i="2"/>
  <c r="AQ194" i="2"/>
  <c r="AP194" i="2"/>
  <c r="AO194" i="2"/>
  <c r="AN194" i="2"/>
  <c r="AM194" i="2"/>
  <c r="AL194" i="2"/>
  <c r="AK194" i="2"/>
  <c r="AJ194" i="2"/>
  <c r="AI194" i="2"/>
  <c r="AH194" i="2"/>
  <c r="AG194" i="2"/>
  <c r="AF194" i="2"/>
  <c r="AE194" i="2"/>
  <c r="AD194" i="2"/>
  <c r="AC194" i="2"/>
  <c r="AB194" i="2"/>
  <c r="AA194" i="2"/>
  <c r="AZ193" i="2"/>
  <c r="AY193" i="2"/>
  <c r="AX193" i="2"/>
  <c r="AW193" i="2"/>
  <c r="AV193" i="2"/>
  <c r="BA193" i="2" s="1"/>
  <c r="BB193" i="2" s="1"/>
  <c r="AU193" i="2"/>
  <c r="AT193" i="2"/>
  <c r="AS193" i="2"/>
  <c r="AR193" i="2"/>
  <c r="AQ193" i="2"/>
  <c r="AP193" i="2"/>
  <c r="AO193" i="2"/>
  <c r="AN193" i="2"/>
  <c r="AM193" i="2"/>
  <c r="AL193" i="2"/>
  <c r="AK193" i="2"/>
  <c r="AJ193" i="2"/>
  <c r="AI193" i="2"/>
  <c r="AH193" i="2"/>
  <c r="AG193" i="2"/>
  <c r="AF193" i="2"/>
  <c r="AE193" i="2"/>
  <c r="AD193" i="2"/>
  <c r="AC193" i="2"/>
  <c r="AB193" i="2"/>
  <c r="AA193" i="2"/>
  <c r="BA189" i="2"/>
  <c r="BB189" i="2" s="1"/>
  <c r="AZ189" i="2"/>
  <c r="AY189" i="2"/>
  <c r="AX189" i="2"/>
  <c r="AW189" i="2"/>
  <c r="AV189" i="2"/>
  <c r="AU189" i="2"/>
  <c r="AT189" i="2"/>
  <c r="AS189" i="2"/>
  <c r="AR189" i="2"/>
  <c r="AQ189" i="2"/>
  <c r="AP189" i="2"/>
  <c r="AO189" i="2"/>
  <c r="AN189" i="2"/>
  <c r="AM189" i="2"/>
  <c r="AL189" i="2"/>
  <c r="AK189" i="2"/>
  <c r="AJ189" i="2"/>
  <c r="AI189" i="2"/>
  <c r="AH189" i="2"/>
  <c r="AG189" i="2"/>
  <c r="AF189" i="2"/>
  <c r="AE189" i="2"/>
  <c r="AD189" i="2"/>
  <c r="AC189" i="2"/>
  <c r="AB189" i="2"/>
  <c r="AA189" i="2"/>
  <c r="AZ188" i="2"/>
  <c r="AY188" i="2"/>
  <c r="AX188" i="2"/>
  <c r="AW188" i="2"/>
  <c r="AV188" i="2"/>
  <c r="BA188" i="2" s="1"/>
  <c r="BB188" i="2" s="1"/>
  <c r="AU188" i="2"/>
  <c r="AT188" i="2"/>
  <c r="AS188" i="2"/>
  <c r="AR188" i="2"/>
  <c r="AQ188" i="2"/>
  <c r="AP188" i="2"/>
  <c r="AO188" i="2"/>
  <c r="AN188" i="2"/>
  <c r="AM188" i="2"/>
  <c r="AL188" i="2"/>
  <c r="AK188" i="2"/>
  <c r="AJ188" i="2"/>
  <c r="AI188" i="2"/>
  <c r="AH188" i="2"/>
  <c r="AG188" i="2"/>
  <c r="AF188" i="2"/>
  <c r="AE188" i="2"/>
  <c r="AD188" i="2"/>
  <c r="AC188" i="2"/>
  <c r="AB188" i="2"/>
  <c r="AA188" i="2"/>
  <c r="BA184" i="2"/>
  <c r="BB184" i="2" s="1"/>
  <c r="AZ184" i="2"/>
  <c r="AY184" i="2"/>
  <c r="AX184" i="2"/>
  <c r="AW184" i="2"/>
  <c r="AV184" i="2"/>
  <c r="AU184" i="2"/>
  <c r="AT184" i="2"/>
  <c r="AS184" i="2"/>
  <c r="AR184" i="2"/>
  <c r="AQ184" i="2"/>
  <c r="AP184" i="2"/>
  <c r="AO184" i="2"/>
  <c r="AN184" i="2"/>
  <c r="AM184" i="2"/>
  <c r="AL184" i="2"/>
  <c r="AK184" i="2"/>
  <c r="AJ184" i="2"/>
  <c r="AI184" i="2"/>
  <c r="AH184" i="2"/>
  <c r="AG184" i="2"/>
  <c r="AF184" i="2"/>
  <c r="AE184" i="2"/>
  <c r="AD184" i="2"/>
  <c r="AC184" i="2"/>
  <c r="AB184" i="2"/>
  <c r="AA184" i="2"/>
  <c r="AZ183" i="2"/>
  <c r="AY183" i="2"/>
  <c r="AX183" i="2"/>
  <c r="AW183" i="2"/>
  <c r="AV183" i="2"/>
  <c r="BA183" i="2" s="1"/>
  <c r="BB183" i="2" s="1"/>
  <c r="AU183" i="2"/>
  <c r="AT183" i="2"/>
  <c r="AS183" i="2"/>
  <c r="AR183" i="2"/>
  <c r="AQ183" i="2"/>
  <c r="AP183" i="2"/>
  <c r="AO183" i="2"/>
  <c r="AN183" i="2"/>
  <c r="AM183" i="2"/>
  <c r="AL183" i="2"/>
  <c r="AK183" i="2"/>
  <c r="AJ183" i="2"/>
  <c r="AI183" i="2"/>
  <c r="AH183" i="2"/>
  <c r="AG183" i="2"/>
  <c r="AF183" i="2"/>
  <c r="AE183" i="2"/>
  <c r="AD183" i="2"/>
  <c r="AC183" i="2"/>
  <c r="AB183" i="2"/>
  <c r="AA183" i="2"/>
  <c r="BA179" i="2"/>
  <c r="BB179" i="2" s="1"/>
  <c r="AZ179" i="2"/>
  <c r="AY179" i="2"/>
  <c r="AX179" i="2"/>
  <c r="AW179" i="2"/>
  <c r="AV179" i="2"/>
  <c r="AU179" i="2"/>
  <c r="AT179" i="2"/>
  <c r="AS179" i="2"/>
  <c r="AR179" i="2"/>
  <c r="AQ179" i="2"/>
  <c r="AP179" i="2"/>
  <c r="AO179" i="2"/>
  <c r="AN179" i="2"/>
  <c r="AM179" i="2"/>
  <c r="AL179" i="2"/>
  <c r="AK179" i="2"/>
  <c r="AJ179" i="2"/>
  <c r="AI179" i="2"/>
  <c r="AH179" i="2"/>
  <c r="AG179" i="2"/>
  <c r="AF179" i="2"/>
  <c r="AE179" i="2"/>
  <c r="AD179" i="2"/>
  <c r="AC179" i="2"/>
  <c r="AB179" i="2"/>
  <c r="AA179" i="2"/>
  <c r="AZ178" i="2"/>
  <c r="AY178" i="2"/>
  <c r="AX178" i="2"/>
  <c r="AW178" i="2"/>
  <c r="AV178" i="2"/>
  <c r="BA178" i="2" s="1"/>
  <c r="BB178" i="2" s="1"/>
  <c r="AU178" i="2"/>
  <c r="AT178" i="2"/>
  <c r="AS178" i="2"/>
  <c r="AR178" i="2"/>
  <c r="AQ178" i="2"/>
  <c r="AP178" i="2"/>
  <c r="AO178" i="2"/>
  <c r="AN178" i="2"/>
  <c r="AM178" i="2"/>
  <c r="AL178" i="2"/>
  <c r="AK178" i="2"/>
  <c r="AJ178" i="2"/>
  <c r="AI178" i="2"/>
  <c r="AH178" i="2"/>
  <c r="AG178" i="2"/>
  <c r="AF178" i="2"/>
  <c r="AE178" i="2"/>
  <c r="AD178" i="2"/>
  <c r="AC178" i="2"/>
  <c r="AB178" i="2"/>
  <c r="AA178" i="2"/>
  <c r="BA174" i="2"/>
  <c r="BB174" i="2" s="1"/>
  <c r="AZ174" i="2"/>
  <c r="AY174" i="2"/>
  <c r="AX174" i="2"/>
  <c r="AW174" i="2"/>
  <c r="AV174" i="2"/>
  <c r="AU174" i="2"/>
  <c r="AT174" i="2"/>
  <c r="AS174" i="2"/>
  <c r="AR174" i="2"/>
  <c r="AQ174" i="2"/>
  <c r="AP174" i="2"/>
  <c r="AO174" i="2"/>
  <c r="AN174" i="2"/>
  <c r="AM174" i="2"/>
  <c r="AL174" i="2"/>
  <c r="AK174" i="2"/>
  <c r="AJ174" i="2"/>
  <c r="AI174" i="2"/>
  <c r="AH174" i="2"/>
  <c r="AG174" i="2"/>
  <c r="AF174" i="2"/>
  <c r="AE174" i="2"/>
  <c r="AD174" i="2"/>
  <c r="AC174" i="2"/>
  <c r="AB174" i="2"/>
  <c r="AA174" i="2"/>
  <c r="AZ173" i="2"/>
  <c r="AY173" i="2"/>
  <c r="AX173" i="2"/>
  <c r="AW173" i="2"/>
  <c r="AV173" i="2"/>
  <c r="BA173" i="2" s="1"/>
  <c r="BB173" i="2" s="1"/>
  <c r="AU173" i="2"/>
  <c r="AT173" i="2"/>
  <c r="AS173" i="2"/>
  <c r="AR173" i="2"/>
  <c r="AQ173" i="2"/>
  <c r="AP173" i="2"/>
  <c r="AO173" i="2"/>
  <c r="AN173" i="2"/>
  <c r="AM173" i="2"/>
  <c r="AL173" i="2"/>
  <c r="AK173" i="2"/>
  <c r="AJ173" i="2"/>
  <c r="AI173" i="2"/>
  <c r="AH173" i="2"/>
  <c r="AG173" i="2"/>
  <c r="AF173" i="2"/>
  <c r="AE173" i="2"/>
  <c r="AD173" i="2"/>
  <c r="AC173" i="2"/>
  <c r="AB173" i="2"/>
  <c r="AA173" i="2"/>
  <c r="BA169" i="2"/>
  <c r="BB169" i="2" s="1"/>
  <c r="AZ169" i="2"/>
  <c r="AY169" i="2"/>
  <c r="AX169" i="2"/>
  <c r="AW169" i="2"/>
  <c r="AV169" i="2"/>
  <c r="AU169" i="2"/>
  <c r="AT169" i="2"/>
  <c r="AS169" i="2"/>
  <c r="AR169" i="2"/>
  <c r="AQ169" i="2"/>
  <c r="AP169" i="2"/>
  <c r="AO169" i="2"/>
  <c r="AN169" i="2"/>
  <c r="AM169" i="2"/>
  <c r="AL169" i="2"/>
  <c r="AK169" i="2"/>
  <c r="AJ169" i="2"/>
  <c r="AI169" i="2"/>
  <c r="AH169" i="2"/>
  <c r="AG169" i="2"/>
  <c r="AF169" i="2"/>
  <c r="AE169" i="2"/>
  <c r="AD169" i="2"/>
  <c r="AC169" i="2"/>
  <c r="AB169" i="2"/>
  <c r="AA169" i="2"/>
  <c r="AZ168" i="2"/>
  <c r="AY168" i="2"/>
  <c r="AX168" i="2"/>
  <c r="AW168" i="2"/>
  <c r="AV168" i="2"/>
  <c r="BA168" i="2" s="1"/>
  <c r="BB168" i="2" s="1"/>
  <c r="AU168" i="2"/>
  <c r="AT168" i="2"/>
  <c r="AS168" i="2"/>
  <c r="AR168" i="2"/>
  <c r="AQ168" i="2"/>
  <c r="AP168" i="2"/>
  <c r="AO168" i="2"/>
  <c r="AN168" i="2"/>
  <c r="AM168" i="2"/>
  <c r="AL168" i="2"/>
  <c r="AK168" i="2"/>
  <c r="AJ168" i="2"/>
  <c r="AI168" i="2"/>
  <c r="AH168" i="2"/>
  <c r="AG168" i="2"/>
  <c r="AF168" i="2"/>
  <c r="AE168" i="2"/>
  <c r="AD168" i="2"/>
  <c r="AC168" i="2"/>
  <c r="AB168" i="2"/>
  <c r="AA168" i="2"/>
  <c r="BA164" i="2"/>
  <c r="BB164" i="2" s="1"/>
  <c r="AZ164" i="2"/>
  <c r="AY164" i="2"/>
  <c r="AX164" i="2"/>
  <c r="AW164" i="2"/>
  <c r="AV164" i="2"/>
  <c r="AU164" i="2"/>
  <c r="AT164" i="2"/>
  <c r="AS164" i="2"/>
  <c r="AR164" i="2"/>
  <c r="AQ164" i="2"/>
  <c r="AP164" i="2"/>
  <c r="AO164" i="2"/>
  <c r="AN164" i="2"/>
  <c r="AM164" i="2"/>
  <c r="AL164" i="2"/>
  <c r="AK164" i="2"/>
  <c r="AJ164" i="2"/>
  <c r="AI164" i="2"/>
  <c r="AH164" i="2"/>
  <c r="AG164" i="2"/>
  <c r="AF164" i="2"/>
  <c r="AE164" i="2"/>
  <c r="AD164" i="2"/>
  <c r="AC164" i="2"/>
  <c r="AB164" i="2"/>
  <c r="AA164" i="2"/>
  <c r="AZ163" i="2"/>
  <c r="AY163" i="2"/>
  <c r="AX163" i="2"/>
  <c r="AW163" i="2"/>
  <c r="AV163" i="2"/>
  <c r="BA163" i="2" s="1"/>
  <c r="BB163" i="2" s="1"/>
  <c r="AU163" i="2"/>
  <c r="AT163" i="2"/>
  <c r="AS163" i="2"/>
  <c r="AR163" i="2"/>
  <c r="AQ163" i="2"/>
  <c r="AP163" i="2"/>
  <c r="AO163" i="2"/>
  <c r="AN163" i="2"/>
  <c r="AM163" i="2"/>
  <c r="AL163" i="2"/>
  <c r="AK163" i="2"/>
  <c r="AJ163" i="2"/>
  <c r="AI163" i="2"/>
  <c r="AH163" i="2"/>
  <c r="AG163" i="2"/>
  <c r="AF163" i="2"/>
  <c r="AE163" i="2"/>
  <c r="AD163" i="2"/>
  <c r="AC163" i="2"/>
  <c r="AB163" i="2"/>
  <c r="AA163" i="2"/>
  <c r="BA159" i="2"/>
  <c r="BB159" i="2" s="1"/>
  <c r="AZ159" i="2"/>
  <c r="AY159" i="2"/>
  <c r="AX159" i="2"/>
  <c r="AW159" i="2"/>
  <c r="AV159" i="2"/>
  <c r="AU159" i="2"/>
  <c r="AT159" i="2"/>
  <c r="AS159" i="2"/>
  <c r="AR159" i="2"/>
  <c r="AQ159" i="2"/>
  <c r="AP159" i="2"/>
  <c r="AO159" i="2"/>
  <c r="AN159" i="2"/>
  <c r="AM159" i="2"/>
  <c r="AL159" i="2"/>
  <c r="AK159" i="2"/>
  <c r="AJ159" i="2"/>
  <c r="AI159" i="2"/>
  <c r="AH159" i="2"/>
  <c r="AG159" i="2"/>
  <c r="AF159" i="2"/>
  <c r="AE159" i="2"/>
  <c r="AD159" i="2"/>
  <c r="AC159" i="2"/>
  <c r="AB159" i="2"/>
  <c r="AA159" i="2"/>
  <c r="AZ158" i="2"/>
  <c r="AY158" i="2"/>
  <c r="AX158" i="2"/>
  <c r="AW158" i="2"/>
  <c r="AV158" i="2"/>
  <c r="BA158" i="2" s="1"/>
  <c r="BB158" i="2" s="1"/>
  <c r="AU158" i="2"/>
  <c r="AT158" i="2"/>
  <c r="AS158" i="2"/>
  <c r="AR158" i="2"/>
  <c r="AQ158" i="2"/>
  <c r="AP158" i="2"/>
  <c r="AO158" i="2"/>
  <c r="AN158" i="2"/>
  <c r="AM158" i="2"/>
  <c r="AL158" i="2"/>
  <c r="AK158" i="2"/>
  <c r="AJ158" i="2"/>
  <c r="AI158" i="2"/>
  <c r="AH158" i="2"/>
  <c r="AG158" i="2"/>
  <c r="AF158" i="2"/>
  <c r="AE158" i="2"/>
  <c r="AD158" i="2"/>
  <c r="AC158" i="2"/>
  <c r="AB158" i="2"/>
  <c r="AA158" i="2"/>
  <c r="BA154" i="2"/>
  <c r="BB154" i="2" s="1"/>
  <c r="AZ154" i="2"/>
  <c r="AY154" i="2"/>
  <c r="AX154" i="2"/>
  <c r="AW154" i="2"/>
  <c r="AV154" i="2"/>
  <c r="AU154" i="2"/>
  <c r="AT154" i="2"/>
  <c r="AS154" i="2"/>
  <c r="AR154" i="2"/>
  <c r="AQ154" i="2"/>
  <c r="AP154" i="2"/>
  <c r="AO154" i="2"/>
  <c r="AN154" i="2"/>
  <c r="AM154" i="2"/>
  <c r="AL154" i="2"/>
  <c r="AK154" i="2"/>
  <c r="AJ154" i="2"/>
  <c r="AI154" i="2"/>
  <c r="AH154" i="2"/>
  <c r="AG154" i="2"/>
  <c r="AF154" i="2"/>
  <c r="AE154" i="2"/>
  <c r="AD154" i="2"/>
  <c r="AC154" i="2"/>
  <c r="AB154" i="2"/>
  <c r="AA154" i="2"/>
  <c r="AZ153" i="2"/>
  <c r="AY153" i="2"/>
  <c r="AX153" i="2"/>
  <c r="AW153" i="2"/>
  <c r="AV153" i="2"/>
  <c r="BA153" i="2" s="1"/>
  <c r="BB153" i="2" s="1"/>
  <c r="AU153" i="2"/>
  <c r="AT153" i="2"/>
  <c r="AS153" i="2"/>
  <c r="AR153" i="2"/>
  <c r="AQ153" i="2"/>
  <c r="AP153" i="2"/>
  <c r="AO153" i="2"/>
  <c r="AN153" i="2"/>
  <c r="AM153" i="2"/>
  <c r="AL153" i="2"/>
  <c r="AK153" i="2"/>
  <c r="AJ153" i="2"/>
  <c r="AI153" i="2"/>
  <c r="AH153" i="2"/>
  <c r="AG153" i="2"/>
  <c r="AF153" i="2"/>
  <c r="AE153" i="2"/>
  <c r="AD153" i="2"/>
  <c r="AC153" i="2"/>
  <c r="AB153" i="2"/>
  <c r="AA153" i="2"/>
  <c r="BA149" i="2"/>
  <c r="BB149" i="2" s="1"/>
  <c r="AZ149" i="2"/>
  <c r="AY149" i="2"/>
  <c r="AX149" i="2"/>
  <c r="AW149" i="2"/>
  <c r="AV149" i="2"/>
  <c r="AU149" i="2"/>
  <c r="AT149" i="2"/>
  <c r="AS149" i="2"/>
  <c r="AR149" i="2"/>
  <c r="AQ149" i="2"/>
  <c r="AP149" i="2"/>
  <c r="AO149" i="2"/>
  <c r="AN149" i="2"/>
  <c r="AM149" i="2"/>
  <c r="AL149" i="2"/>
  <c r="AK149" i="2"/>
  <c r="AJ149" i="2"/>
  <c r="AI149" i="2"/>
  <c r="AH149" i="2"/>
  <c r="AG149" i="2"/>
  <c r="AF149" i="2"/>
  <c r="AE149" i="2"/>
  <c r="AD149" i="2"/>
  <c r="AC149" i="2"/>
  <c r="AB149" i="2"/>
  <c r="AA149" i="2"/>
  <c r="AZ148" i="2"/>
  <c r="AY148" i="2"/>
  <c r="AX148" i="2"/>
  <c r="AW148" i="2"/>
  <c r="AV148" i="2"/>
  <c r="BA148" i="2" s="1"/>
  <c r="BB148" i="2" s="1"/>
  <c r="AU148" i="2"/>
  <c r="AT148" i="2"/>
  <c r="AS148" i="2"/>
  <c r="AR148" i="2"/>
  <c r="AQ148" i="2"/>
  <c r="AP148" i="2"/>
  <c r="AO148" i="2"/>
  <c r="AN148" i="2"/>
  <c r="AM148" i="2"/>
  <c r="AL148" i="2"/>
  <c r="AK148" i="2"/>
  <c r="AJ148" i="2"/>
  <c r="AI148" i="2"/>
  <c r="AH148" i="2"/>
  <c r="AG148" i="2"/>
  <c r="AF148" i="2"/>
  <c r="AE148" i="2"/>
  <c r="AD148" i="2"/>
  <c r="AC148" i="2"/>
  <c r="AB148" i="2"/>
  <c r="AA148" i="2"/>
  <c r="BA144" i="2"/>
  <c r="BB144" i="2" s="1"/>
  <c r="AZ144" i="2"/>
  <c r="AY144" i="2"/>
  <c r="AX144" i="2"/>
  <c r="AW144" i="2"/>
  <c r="AV144" i="2"/>
  <c r="AU144" i="2"/>
  <c r="AT144" i="2"/>
  <c r="AS144" i="2"/>
  <c r="AR144" i="2"/>
  <c r="AQ144" i="2"/>
  <c r="AP144" i="2"/>
  <c r="AO144" i="2"/>
  <c r="AN144" i="2"/>
  <c r="AM144" i="2"/>
  <c r="AL144" i="2"/>
  <c r="AK144" i="2"/>
  <c r="AJ144" i="2"/>
  <c r="AI144" i="2"/>
  <c r="AH144" i="2"/>
  <c r="AG144" i="2"/>
  <c r="AF144" i="2"/>
  <c r="AE144" i="2"/>
  <c r="AD144" i="2"/>
  <c r="AC144" i="2"/>
  <c r="AB144" i="2"/>
  <c r="AA144" i="2"/>
  <c r="AZ143" i="2"/>
  <c r="AY143" i="2"/>
  <c r="AX143" i="2"/>
  <c r="AW143" i="2"/>
  <c r="AV143" i="2"/>
  <c r="BA143" i="2" s="1"/>
  <c r="BB143" i="2" s="1"/>
  <c r="AU143" i="2"/>
  <c r="AT143" i="2"/>
  <c r="AS143" i="2"/>
  <c r="AR143" i="2"/>
  <c r="AQ143" i="2"/>
  <c r="AP143" i="2"/>
  <c r="AO143" i="2"/>
  <c r="AN143" i="2"/>
  <c r="AM143" i="2"/>
  <c r="AL143" i="2"/>
  <c r="AK143" i="2"/>
  <c r="AJ143" i="2"/>
  <c r="AI143" i="2"/>
  <c r="AH143" i="2"/>
  <c r="AG143" i="2"/>
  <c r="AF143" i="2"/>
  <c r="AE143" i="2"/>
  <c r="AD143" i="2"/>
  <c r="AC143" i="2"/>
  <c r="AB143" i="2"/>
  <c r="AA143" i="2"/>
  <c r="BA139" i="2"/>
  <c r="BB139" i="2" s="1"/>
  <c r="AZ139" i="2"/>
  <c r="AY139" i="2"/>
  <c r="AX139" i="2"/>
  <c r="AW139" i="2"/>
  <c r="AV139" i="2"/>
  <c r="AU139" i="2"/>
  <c r="AT139" i="2"/>
  <c r="AS139" i="2"/>
  <c r="AR139" i="2"/>
  <c r="AQ139" i="2"/>
  <c r="AP139" i="2"/>
  <c r="AO139" i="2"/>
  <c r="AN139" i="2"/>
  <c r="AM139" i="2"/>
  <c r="AL139" i="2"/>
  <c r="AK139" i="2"/>
  <c r="AJ139" i="2"/>
  <c r="AI139" i="2"/>
  <c r="AH139" i="2"/>
  <c r="AG139" i="2"/>
  <c r="AF139" i="2"/>
  <c r="AE139" i="2"/>
  <c r="AD139" i="2"/>
  <c r="AC139" i="2"/>
  <c r="AB139" i="2"/>
  <c r="AA139" i="2"/>
  <c r="AZ138" i="2"/>
  <c r="AY138" i="2"/>
  <c r="AX138" i="2"/>
  <c r="AW138" i="2"/>
  <c r="AV138" i="2"/>
  <c r="BA138" i="2" s="1"/>
  <c r="BB138" i="2" s="1"/>
  <c r="AU138" i="2"/>
  <c r="AT138" i="2"/>
  <c r="AS138" i="2"/>
  <c r="AR138" i="2"/>
  <c r="AQ138" i="2"/>
  <c r="AP138" i="2"/>
  <c r="AO138" i="2"/>
  <c r="AN138" i="2"/>
  <c r="AM138" i="2"/>
  <c r="AL138" i="2"/>
  <c r="AK138" i="2"/>
  <c r="AJ138" i="2"/>
  <c r="AI138" i="2"/>
  <c r="AH138" i="2"/>
  <c r="AG138" i="2"/>
  <c r="AF138" i="2"/>
  <c r="AE138" i="2"/>
  <c r="AD138" i="2"/>
  <c r="AC138" i="2"/>
  <c r="AB138" i="2"/>
  <c r="AA138" i="2"/>
  <c r="BA134" i="2"/>
  <c r="BB134" i="2" s="1"/>
  <c r="AZ134" i="2"/>
  <c r="AY134" i="2"/>
  <c r="AX134" i="2"/>
  <c r="AW134" i="2"/>
  <c r="AV134" i="2"/>
  <c r="AU134" i="2"/>
  <c r="AT134" i="2"/>
  <c r="AS134" i="2"/>
  <c r="AR134" i="2"/>
  <c r="AQ134" i="2"/>
  <c r="AP134" i="2"/>
  <c r="AO134" i="2"/>
  <c r="AN134" i="2"/>
  <c r="AM134" i="2"/>
  <c r="AL134" i="2"/>
  <c r="AK134" i="2"/>
  <c r="AJ134" i="2"/>
  <c r="AI134" i="2"/>
  <c r="AH134" i="2"/>
  <c r="AG134" i="2"/>
  <c r="AF134" i="2"/>
  <c r="AE134" i="2"/>
  <c r="AD134" i="2"/>
  <c r="AC134" i="2"/>
  <c r="AB134" i="2"/>
  <c r="AA134" i="2"/>
  <c r="AZ133" i="2"/>
  <c r="AY133" i="2"/>
  <c r="AX133" i="2"/>
  <c r="AW133" i="2"/>
  <c r="AV133" i="2"/>
  <c r="BA133" i="2" s="1"/>
  <c r="BB133" i="2" s="1"/>
  <c r="AU133" i="2"/>
  <c r="AT133" i="2"/>
  <c r="AS133" i="2"/>
  <c r="AR133" i="2"/>
  <c r="AQ133" i="2"/>
  <c r="AP133" i="2"/>
  <c r="AO133" i="2"/>
  <c r="AN133" i="2"/>
  <c r="AM133" i="2"/>
  <c r="AL133" i="2"/>
  <c r="AK133" i="2"/>
  <c r="AJ133" i="2"/>
  <c r="AI133" i="2"/>
  <c r="AH133" i="2"/>
  <c r="AG133" i="2"/>
  <c r="AF133" i="2"/>
  <c r="AE133" i="2"/>
  <c r="AD133" i="2"/>
  <c r="AC133" i="2"/>
  <c r="AB133" i="2"/>
  <c r="AA133" i="2"/>
  <c r="BA129" i="2"/>
  <c r="BB129" i="2" s="1"/>
  <c r="AZ129" i="2"/>
  <c r="AY129" i="2"/>
  <c r="AX129" i="2"/>
  <c r="AW129" i="2"/>
  <c r="AV129" i="2"/>
  <c r="AU129" i="2"/>
  <c r="AT129" i="2"/>
  <c r="AS129" i="2"/>
  <c r="AR129" i="2"/>
  <c r="AQ129" i="2"/>
  <c r="AP129" i="2"/>
  <c r="AO129" i="2"/>
  <c r="AN129" i="2"/>
  <c r="AM129" i="2"/>
  <c r="AL129" i="2"/>
  <c r="AK129" i="2"/>
  <c r="AJ129" i="2"/>
  <c r="AI129" i="2"/>
  <c r="AH129" i="2"/>
  <c r="AG129" i="2"/>
  <c r="AF129" i="2"/>
  <c r="AE129" i="2"/>
  <c r="AD129" i="2"/>
  <c r="AC129" i="2"/>
  <c r="AB129" i="2"/>
  <c r="AA129" i="2"/>
  <c r="AZ128" i="2"/>
  <c r="AY128" i="2"/>
  <c r="AX128" i="2"/>
  <c r="AW128" i="2"/>
  <c r="AV128" i="2"/>
  <c r="BA128" i="2" s="1"/>
  <c r="BB128" i="2" s="1"/>
  <c r="AU128" i="2"/>
  <c r="AT128" i="2"/>
  <c r="AS128" i="2"/>
  <c r="AR128" i="2"/>
  <c r="AQ128" i="2"/>
  <c r="AP128" i="2"/>
  <c r="AO128" i="2"/>
  <c r="AN128" i="2"/>
  <c r="AM128" i="2"/>
  <c r="AL128" i="2"/>
  <c r="AK128" i="2"/>
  <c r="AJ128" i="2"/>
  <c r="AI128" i="2"/>
  <c r="AH128" i="2"/>
  <c r="AG128" i="2"/>
  <c r="AF128" i="2"/>
  <c r="AE128" i="2"/>
  <c r="AD128" i="2"/>
  <c r="AC128" i="2"/>
  <c r="AB128" i="2"/>
  <c r="AA128" i="2"/>
  <c r="BA124" i="2"/>
  <c r="BB124" i="2" s="1"/>
  <c r="AZ124" i="2"/>
  <c r="AY124" i="2"/>
  <c r="AX124" i="2"/>
  <c r="AW124" i="2"/>
  <c r="AV124" i="2"/>
  <c r="AU124" i="2"/>
  <c r="AT124" i="2"/>
  <c r="AS124" i="2"/>
  <c r="AR124" i="2"/>
  <c r="AQ124" i="2"/>
  <c r="AP124" i="2"/>
  <c r="AO124" i="2"/>
  <c r="AN124" i="2"/>
  <c r="AM124" i="2"/>
  <c r="AL124" i="2"/>
  <c r="AK124" i="2"/>
  <c r="AJ124" i="2"/>
  <c r="AI124" i="2"/>
  <c r="AH124" i="2"/>
  <c r="AG124" i="2"/>
  <c r="AF124" i="2"/>
  <c r="AE124" i="2"/>
  <c r="AD124" i="2"/>
  <c r="AC124" i="2"/>
  <c r="AB124" i="2"/>
  <c r="AA124" i="2"/>
  <c r="AZ123" i="2"/>
  <c r="AY123" i="2"/>
  <c r="AX123" i="2"/>
  <c r="AW123" i="2"/>
  <c r="AV123" i="2"/>
  <c r="BA123" i="2" s="1"/>
  <c r="BB123" i="2" s="1"/>
  <c r="AU123" i="2"/>
  <c r="AT123" i="2"/>
  <c r="AS123" i="2"/>
  <c r="AR123" i="2"/>
  <c r="AQ123" i="2"/>
  <c r="AP123" i="2"/>
  <c r="AO123" i="2"/>
  <c r="AN123" i="2"/>
  <c r="AM123" i="2"/>
  <c r="AL123" i="2"/>
  <c r="AK123" i="2"/>
  <c r="AJ123" i="2"/>
  <c r="AI123" i="2"/>
  <c r="AH123" i="2"/>
  <c r="AG123" i="2"/>
  <c r="AF123" i="2"/>
  <c r="AE123" i="2"/>
  <c r="AD123" i="2"/>
  <c r="AC123" i="2"/>
  <c r="AB123" i="2"/>
  <c r="AA123" i="2"/>
  <c r="BA119" i="2"/>
  <c r="BB119" i="2" s="1"/>
  <c r="AU119" i="2"/>
  <c r="AT119" i="2"/>
  <c r="AS119" i="2"/>
  <c r="AR119" i="2"/>
  <c r="AQ119" i="2"/>
  <c r="AP119" i="2"/>
  <c r="AO119" i="2"/>
  <c r="AN119" i="2"/>
  <c r="AM119" i="2"/>
  <c r="AL119" i="2"/>
  <c r="AK119" i="2"/>
  <c r="AJ119" i="2"/>
  <c r="AI119" i="2"/>
  <c r="AH119" i="2"/>
  <c r="AG119" i="2"/>
  <c r="AF119" i="2"/>
  <c r="AE119" i="2"/>
  <c r="AD119" i="2"/>
  <c r="AC119" i="2"/>
  <c r="AB119" i="2"/>
  <c r="AA119" i="2"/>
  <c r="AZ118" i="2"/>
  <c r="AY118" i="2"/>
  <c r="AX118" i="2"/>
  <c r="AW118" i="2"/>
  <c r="AV118" i="2"/>
  <c r="BA118" i="2" s="1"/>
  <c r="BB118" i="2" s="1"/>
  <c r="AU118" i="2"/>
  <c r="AT118" i="2"/>
  <c r="AS118" i="2"/>
  <c r="AR118" i="2"/>
  <c r="AQ118" i="2"/>
  <c r="AP118" i="2"/>
  <c r="AO118" i="2"/>
  <c r="AN118" i="2"/>
  <c r="AM118" i="2"/>
  <c r="AL118" i="2"/>
  <c r="AK118" i="2"/>
  <c r="AJ118" i="2"/>
  <c r="AI118" i="2"/>
  <c r="AH118" i="2"/>
  <c r="AG118" i="2"/>
  <c r="AF118" i="2"/>
  <c r="AE118" i="2"/>
  <c r="AD118" i="2"/>
  <c r="AC118" i="2"/>
  <c r="AB118" i="2"/>
  <c r="AA118" i="2"/>
  <c r="AZ114" i="2"/>
  <c r="AY114" i="2"/>
  <c r="AX114" i="2"/>
  <c r="AW114" i="2"/>
  <c r="AV114" i="2"/>
  <c r="BA114" i="2" s="1"/>
  <c r="BB114" i="2" s="1"/>
  <c r="AU114" i="2"/>
  <c r="AT114" i="2"/>
  <c r="AS114" i="2"/>
  <c r="AR114" i="2"/>
  <c r="AQ114" i="2"/>
  <c r="AP114" i="2"/>
  <c r="AO114" i="2"/>
  <c r="AN114" i="2"/>
  <c r="AM114" i="2"/>
  <c r="AL114" i="2"/>
  <c r="AK114" i="2"/>
  <c r="AJ114" i="2"/>
  <c r="AI114" i="2"/>
  <c r="AH114" i="2"/>
  <c r="AG114" i="2"/>
  <c r="AF114" i="2"/>
  <c r="AE114" i="2"/>
  <c r="AD114" i="2"/>
  <c r="AC114" i="2"/>
  <c r="AB114" i="2"/>
  <c r="AA114" i="2"/>
  <c r="AZ113" i="2"/>
  <c r="AY113" i="2"/>
  <c r="AX113" i="2"/>
  <c r="AW113" i="2"/>
  <c r="AV113" i="2"/>
  <c r="BA113" i="2" s="1"/>
  <c r="BB113" i="2" s="1"/>
  <c r="AU113" i="2"/>
  <c r="AT113" i="2"/>
  <c r="AS113" i="2"/>
  <c r="AR113" i="2"/>
  <c r="AQ113" i="2"/>
  <c r="AP113" i="2"/>
  <c r="AO113" i="2"/>
  <c r="AN113" i="2"/>
  <c r="AM113" i="2"/>
  <c r="AL113" i="2"/>
  <c r="AK113" i="2"/>
  <c r="AJ113" i="2"/>
  <c r="AI113" i="2"/>
  <c r="AH113" i="2"/>
  <c r="AG113" i="2"/>
  <c r="AF113" i="2"/>
  <c r="AE113" i="2"/>
  <c r="AD113" i="2"/>
  <c r="AC113" i="2"/>
  <c r="AB113" i="2"/>
  <c r="AA113" i="2"/>
  <c r="BA109" i="2"/>
  <c r="BB109" i="2" s="1"/>
  <c r="AU109" i="2"/>
  <c r="AT109" i="2"/>
  <c r="AS109" i="2"/>
  <c r="AR109" i="2"/>
  <c r="AQ109" i="2"/>
  <c r="AP109" i="2"/>
  <c r="AO109" i="2"/>
  <c r="AN109" i="2"/>
  <c r="AM109" i="2"/>
  <c r="AL109" i="2"/>
  <c r="AK109" i="2"/>
  <c r="AJ109" i="2"/>
  <c r="AI109" i="2"/>
  <c r="AH109" i="2"/>
  <c r="AG109" i="2"/>
  <c r="AF109" i="2"/>
  <c r="AE109" i="2"/>
  <c r="AD109" i="2"/>
  <c r="AC109" i="2"/>
  <c r="AB109" i="2"/>
  <c r="AA109" i="2"/>
  <c r="T109" i="2"/>
  <c r="AZ108" i="2"/>
  <c r="AY108" i="2"/>
  <c r="AX108" i="2"/>
  <c r="AW108" i="2"/>
  <c r="AV108" i="2"/>
  <c r="BA108" i="2" s="1"/>
  <c r="BB108" i="2" s="1"/>
  <c r="AU108" i="2"/>
  <c r="AT108" i="2"/>
  <c r="AS108" i="2"/>
  <c r="AR108" i="2"/>
  <c r="AQ108" i="2"/>
  <c r="AP108" i="2"/>
  <c r="AO108" i="2"/>
  <c r="AN108" i="2"/>
  <c r="AM108" i="2"/>
  <c r="AL108" i="2"/>
  <c r="AK108" i="2"/>
  <c r="AJ108" i="2"/>
  <c r="AI108" i="2"/>
  <c r="AH108" i="2"/>
  <c r="AG108" i="2"/>
  <c r="AF108" i="2"/>
  <c r="AE108" i="2"/>
  <c r="AD108" i="2"/>
  <c r="AC108" i="2"/>
  <c r="AB108" i="2"/>
  <c r="AA108" i="2"/>
  <c r="T108" i="2"/>
  <c r="BA104" i="2"/>
  <c r="BB104" i="2" s="1"/>
  <c r="AU104" i="2"/>
  <c r="AT104" i="2"/>
  <c r="AS104" i="2"/>
  <c r="AR104" i="2"/>
  <c r="AQ104" i="2"/>
  <c r="AP104" i="2"/>
  <c r="AO104" i="2"/>
  <c r="AN104" i="2"/>
  <c r="AM104" i="2"/>
  <c r="AL104" i="2"/>
  <c r="AK104" i="2"/>
  <c r="AJ104" i="2"/>
  <c r="AI104" i="2"/>
  <c r="AH104" i="2"/>
  <c r="AG104" i="2"/>
  <c r="AF104" i="2"/>
  <c r="AE104" i="2"/>
  <c r="AD104" i="2"/>
  <c r="AC104" i="2"/>
  <c r="AB104" i="2"/>
  <c r="AA104" i="2"/>
  <c r="T104" i="2"/>
  <c r="BA103" i="2"/>
  <c r="BB103" i="2" s="1"/>
  <c r="AZ103" i="2"/>
  <c r="AY103" i="2"/>
  <c r="AX103" i="2"/>
  <c r="AW103" i="2"/>
  <c r="AV103" i="2"/>
  <c r="AU103" i="2"/>
  <c r="AT103" i="2"/>
  <c r="AS103" i="2"/>
  <c r="AR103" i="2"/>
  <c r="AQ103" i="2"/>
  <c r="AP103" i="2"/>
  <c r="AO103" i="2"/>
  <c r="AN103" i="2"/>
  <c r="AM103" i="2"/>
  <c r="AL103" i="2"/>
  <c r="AK103" i="2"/>
  <c r="AJ103" i="2"/>
  <c r="AI103" i="2"/>
  <c r="AH103" i="2"/>
  <c r="AG103" i="2"/>
  <c r="AF103" i="2"/>
  <c r="AE103" i="2"/>
  <c r="AD103" i="2"/>
  <c r="AC103" i="2"/>
  <c r="AB103" i="2"/>
  <c r="AA103" i="2"/>
  <c r="T103" i="2"/>
  <c r="AZ99" i="2"/>
  <c r="AY99" i="2"/>
  <c r="AX99" i="2"/>
  <c r="BA99" i="2" s="1"/>
  <c r="BB99" i="2" s="1"/>
  <c r="AW99" i="2"/>
  <c r="AV99" i="2"/>
  <c r="AU99" i="2"/>
  <c r="AT99" i="2"/>
  <c r="AS99" i="2"/>
  <c r="AR99" i="2"/>
  <c r="AQ99" i="2"/>
  <c r="AP99" i="2"/>
  <c r="AO99" i="2"/>
  <c r="AN99" i="2"/>
  <c r="AM99" i="2"/>
  <c r="AL99" i="2"/>
  <c r="AK99" i="2"/>
  <c r="AJ99" i="2"/>
  <c r="AI99" i="2"/>
  <c r="AH99" i="2"/>
  <c r="AG99" i="2"/>
  <c r="AF99" i="2"/>
  <c r="AE99" i="2"/>
  <c r="AD99" i="2"/>
  <c r="AC99" i="2"/>
  <c r="AB99" i="2"/>
  <c r="AA99" i="2"/>
  <c r="AZ98" i="2"/>
  <c r="AY98" i="2"/>
  <c r="AX98" i="2"/>
  <c r="AW98" i="2"/>
  <c r="AV98" i="2"/>
  <c r="BA98" i="2" s="1"/>
  <c r="BB98" i="2" s="1"/>
  <c r="AU98" i="2"/>
  <c r="AT98" i="2"/>
  <c r="AS98" i="2"/>
  <c r="AR98" i="2"/>
  <c r="AQ98" i="2"/>
  <c r="AP98" i="2"/>
  <c r="AO98" i="2"/>
  <c r="AN98" i="2"/>
  <c r="AM98" i="2"/>
  <c r="AL98" i="2"/>
  <c r="AK98" i="2"/>
  <c r="AJ98" i="2"/>
  <c r="AI98" i="2"/>
  <c r="AH98" i="2"/>
  <c r="AG98" i="2"/>
  <c r="AF98" i="2"/>
  <c r="AE98" i="2"/>
  <c r="AD98" i="2"/>
  <c r="AC98" i="2"/>
  <c r="AB98" i="2"/>
  <c r="AA98" i="2"/>
  <c r="AZ94" i="2"/>
  <c r="AY94" i="2"/>
  <c r="AX94" i="2"/>
  <c r="BA94" i="2" s="1"/>
  <c r="BB94" i="2" s="1"/>
  <c r="AW94" i="2"/>
  <c r="AV94" i="2"/>
  <c r="AU94" i="2"/>
  <c r="AT94" i="2"/>
  <c r="AS94" i="2"/>
  <c r="AR94" i="2"/>
  <c r="AQ94" i="2"/>
  <c r="AP94" i="2"/>
  <c r="AO94" i="2"/>
  <c r="AN94" i="2"/>
  <c r="AM94" i="2"/>
  <c r="AL94" i="2"/>
  <c r="AK94" i="2"/>
  <c r="AJ94" i="2"/>
  <c r="AI94" i="2"/>
  <c r="AH94" i="2"/>
  <c r="AG94" i="2"/>
  <c r="AF94" i="2"/>
  <c r="AE94" i="2"/>
  <c r="AD94" i="2"/>
  <c r="AC94" i="2"/>
  <c r="AB94" i="2"/>
  <c r="AA94" i="2"/>
  <c r="AZ93" i="2"/>
  <c r="AY93" i="2"/>
  <c r="AX93" i="2"/>
  <c r="AW93" i="2"/>
  <c r="AV93" i="2"/>
  <c r="BA93" i="2" s="1"/>
  <c r="BB93" i="2" s="1"/>
  <c r="AU93" i="2"/>
  <c r="AT93" i="2"/>
  <c r="AS93" i="2"/>
  <c r="AR93" i="2"/>
  <c r="AQ93" i="2"/>
  <c r="AP93" i="2"/>
  <c r="AO93" i="2"/>
  <c r="AN93" i="2"/>
  <c r="AM93" i="2"/>
  <c r="AL93" i="2"/>
  <c r="AK93" i="2"/>
  <c r="AJ93" i="2"/>
  <c r="AI93" i="2"/>
  <c r="AH93" i="2"/>
  <c r="AG93" i="2"/>
  <c r="AF93" i="2"/>
  <c r="AE93" i="2"/>
  <c r="AD93" i="2"/>
  <c r="AC93" i="2"/>
  <c r="AB93" i="2"/>
  <c r="AA93" i="2"/>
  <c r="AZ89" i="2"/>
  <c r="AY89" i="2"/>
  <c r="AX89" i="2"/>
  <c r="BA89" i="2" s="1"/>
  <c r="BB89" i="2" s="1"/>
  <c r="AW89" i="2"/>
  <c r="AV89" i="2"/>
  <c r="AU89" i="2"/>
  <c r="AT89" i="2"/>
  <c r="AS89" i="2"/>
  <c r="AR89" i="2"/>
  <c r="AQ89" i="2"/>
  <c r="AP89" i="2"/>
  <c r="AO89" i="2"/>
  <c r="AN89" i="2"/>
  <c r="AM89" i="2"/>
  <c r="AL89" i="2"/>
  <c r="AK89" i="2"/>
  <c r="AJ89" i="2"/>
  <c r="AI89" i="2"/>
  <c r="AH89" i="2"/>
  <c r="AG89" i="2"/>
  <c r="AF89" i="2"/>
  <c r="AE89" i="2"/>
  <c r="AD89" i="2"/>
  <c r="AC89" i="2"/>
  <c r="AB89" i="2"/>
  <c r="AA89" i="2"/>
  <c r="AZ88" i="2"/>
  <c r="AY88" i="2"/>
  <c r="AX88" i="2"/>
  <c r="AW88" i="2"/>
  <c r="AV88" i="2"/>
  <c r="BA88" i="2" s="1"/>
  <c r="BB88" i="2" s="1"/>
  <c r="AU88" i="2"/>
  <c r="AT88" i="2"/>
  <c r="AS88" i="2"/>
  <c r="AR88" i="2"/>
  <c r="AQ88" i="2"/>
  <c r="AP88" i="2"/>
  <c r="AO88" i="2"/>
  <c r="AN88" i="2"/>
  <c r="AM88" i="2"/>
  <c r="AL88" i="2"/>
  <c r="AK88" i="2"/>
  <c r="AJ88" i="2"/>
  <c r="AI88" i="2"/>
  <c r="AH88" i="2"/>
  <c r="AG88" i="2"/>
  <c r="AF88" i="2"/>
  <c r="AE88" i="2"/>
  <c r="AD88" i="2"/>
  <c r="AC88" i="2"/>
  <c r="AB88" i="2"/>
  <c r="AA88" i="2"/>
  <c r="AZ84" i="2"/>
  <c r="AY84" i="2"/>
  <c r="AX84" i="2"/>
  <c r="BA84" i="2" s="1"/>
  <c r="BB84" i="2" s="1"/>
  <c r="AW84" i="2"/>
  <c r="AV84" i="2"/>
  <c r="AU84" i="2"/>
  <c r="AT84" i="2"/>
  <c r="AS84" i="2"/>
  <c r="AR84" i="2"/>
  <c r="AQ84" i="2"/>
  <c r="AP84" i="2"/>
  <c r="AO84" i="2"/>
  <c r="AN84" i="2"/>
  <c r="AM84" i="2"/>
  <c r="AL84" i="2"/>
  <c r="AK84" i="2"/>
  <c r="AJ84" i="2"/>
  <c r="AI84" i="2"/>
  <c r="AH84" i="2"/>
  <c r="AG84" i="2"/>
  <c r="AF84" i="2"/>
  <c r="AE84" i="2"/>
  <c r="AD84" i="2"/>
  <c r="AC84" i="2"/>
  <c r="AB84" i="2"/>
  <c r="AA84" i="2"/>
  <c r="AZ83" i="2"/>
  <c r="AY83" i="2"/>
  <c r="AX83" i="2"/>
  <c r="AW83" i="2"/>
  <c r="AV83" i="2"/>
  <c r="BA83" i="2" s="1"/>
  <c r="BB83" i="2" s="1"/>
  <c r="AU83" i="2"/>
  <c r="AT83" i="2"/>
  <c r="AS83" i="2"/>
  <c r="AR83" i="2"/>
  <c r="AQ83" i="2"/>
  <c r="AP83" i="2"/>
  <c r="AO83" i="2"/>
  <c r="AN83" i="2"/>
  <c r="AM83" i="2"/>
  <c r="AL83" i="2"/>
  <c r="AK83" i="2"/>
  <c r="AJ83" i="2"/>
  <c r="AI83" i="2"/>
  <c r="AH83" i="2"/>
  <c r="AG83" i="2"/>
  <c r="AF83" i="2"/>
  <c r="AE83" i="2"/>
  <c r="AD83" i="2"/>
  <c r="AC83" i="2"/>
  <c r="AB83" i="2"/>
  <c r="AA83" i="2"/>
  <c r="BA79" i="2"/>
  <c r="BB79" i="2" s="1"/>
  <c r="AU79" i="2"/>
  <c r="AT79" i="2"/>
  <c r="AS79" i="2"/>
  <c r="AR79" i="2"/>
  <c r="AQ79" i="2"/>
  <c r="AP79" i="2"/>
  <c r="AO79" i="2"/>
  <c r="AN79" i="2"/>
  <c r="AM79" i="2"/>
  <c r="AL79" i="2"/>
  <c r="AK79" i="2"/>
  <c r="AJ79" i="2"/>
  <c r="AI79" i="2"/>
  <c r="AH79" i="2"/>
  <c r="AG79" i="2"/>
  <c r="AF79" i="2"/>
  <c r="AE79" i="2"/>
  <c r="AD79" i="2"/>
  <c r="AC79" i="2"/>
  <c r="AB79" i="2"/>
  <c r="AA79" i="2"/>
  <c r="AZ78" i="2"/>
  <c r="AY78" i="2"/>
  <c r="AX78" i="2"/>
  <c r="AW78" i="2"/>
  <c r="AV78" i="2"/>
  <c r="BA78" i="2" s="1"/>
  <c r="BB78" i="2" s="1"/>
  <c r="AU78" i="2"/>
  <c r="AT78" i="2"/>
  <c r="AS78" i="2"/>
  <c r="AR78" i="2"/>
  <c r="AQ78" i="2"/>
  <c r="AP78" i="2"/>
  <c r="AO78" i="2"/>
  <c r="AN78" i="2"/>
  <c r="AM78" i="2"/>
  <c r="AL78" i="2"/>
  <c r="AK78" i="2"/>
  <c r="AJ78" i="2"/>
  <c r="AI78" i="2"/>
  <c r="AH78" i="2"/>
  <c r="AG78" i="2"/>
  <c r="AF78" i="2"/>
  <c r="AE78" i="2"/>
  <c r="AD78" i="2"/>
  <c r="AC78" i="2"/>
  <c r="AB78" i="2"/>
  <c r="AA78" i="2"/>
  <c r="BA71" i="2"/>
  <c r="BB71" i="2" s="1"/>
  <c r="AU71" i="2"/>
  <c r="AT71" i="2"/>
  <c r="AS71" i="2"/>
  <c r="AR71" i="2"/>
  <c r="AQ71" i="2"/>
  <c r="AP71" i="2"/>
  <c r="AO71" i="2"/>
  <c r="AN71" i="2"/>
  <c r="AM71" i="2"/>
  <c r="AL71" i="2"/>
  <c r="AK71" i="2"/>
  <c r="AJ71" i="2"/>
  <c r="AI71" i="2"/>
  <c r="AH71" i="2"/>
  <c r="AG71" i="2"/>
  <c r="AF71" i="2"/>
  <c r="AE71" i="2"/>
  <c r="AD71" i="2"/>
  <c r="AC71" i="2"/>
  <c r="AB71" i="2"/>
  <c r="AA71" i="2"/>
  <c r="BB70" i="2"/>
  <c r="BA70" i="2"/>
  <c r="AU70" i="2"/>
  <c r="AT70" i="2"/>
  <c r="AS70" i="2"/>
  <c r="AR70" i="2"/>
  <c r="AQ70" i="2"/>
  <c r="AP70" i="2"/>
  <c r="AO70" i="2"/>
  <c r="AN70" i="2"/>
  <c r="AM70" i="2"/>
  <c r="AL70" i="2"/>
  <c r="AK70" i="2"/>
  <c r="AJ70" i="2"/>
  <c r="AI70" i="2"/>
  <c r="AH70" i="2"/>
  <c r="AG70" i="2"/>
  <c r="AF70" i="2"/>
  <c r="AE70" i="2"/>
  <c r="AD70" i="2"/>
  <c r="AC70" i="2"/>
  <c r="AB70" i="2"/>
  <c r="AA70" i="2"/>
  <c r="AZ69" i="2"/>
  <c r="AY69" i="2"/>
  <c r="AX69" i="2"/>
  <c r="AW69" i="2"/>
  <c r="AV69" i="2"/>
  <c r="BA69" i="2" s="1"/>
  <c r="BB69" i="2" s="1"/>
  <c r="AU69" i="2"/>
  <c r="AT69" i="2"/>
  <c r="AS69" i="2"/>
  <c r="AR69" i="2"/>
  <c r="AQ69" i="2"/>
  <c r="AP69" i="2"/>
  <c r="AO69" i="2"/>
  <c r="AN69" i="2"/>
  <c r="AM69" i="2"/>
  <c r="AL69" i="2"/>
  <c r="AK69" i="2"/>
  <c r="AJ69" i="2"/>
  <c r="AI69" i="2"/>
  <c r="AH69" i="2"/>
  <c r="AG69" i="2"/>
  <c r="AF69" i="2"/>
  <c r="AE69" i="2"/>
  <c r="AD69" i="2"/>
  <c r="AC69" i="2"/>
  <c r="AB69" i="2"/>
  <c r="AA69" i="2"/>
  <c r="AZ68" i="2"/>
  <c r="AY68" i="2"/>
  <c r="AX68" i="2"/>
  <c r="BA68" i="2" s="1"/>
  <c r="BB68" i="2" s="1"/>
  <c r="AW68" i="2"/>
  <c r="AV68" i="2"/>
  <c r="AU68" i="2"/>
  <c r="AT68" i="2"/>
  <c r="AS68" i="2"/>
  <c r="AR68" i="2"/>
  <c r="AQ68" i="2"/>
  <c r="AP68" i="2"/>
  <c r="AO68" i="2"/>
  <c r="AN68" i="2"/>
  <c r="AM68" i="2"/>
  <c r="AL68" i="2"/>
  <c r="AK68" i="2"/>
  <c r="AJ68" i="2"/>
  <c r="AI68" i="2"/>
  <c r="AH68" i="2"/>
  <c r="AG68" i="2"/>
  <c r="AF68" i="2"/>
  <c r="AE68" i="2"/>
  <c r="AD68" i="2"/>
  <c r="AC68" i="2"/>
  <c r="AB68" i="2"/>
  <c r="AA68" i="2"/>
  <c r="AZ64" i="2"/>
  <c r="AY64" i="2"/>
  <c r="AX64" i="2"/>
  <c r="AW64" i="2"/>
  <c r="AV64" i="2"/>
  <c r="BA64" i="2" s="1"/>
  <c r="BB64" i="2" s="1"/>
  <c r="AU64" i="2"/>
  <c r="AT64" i="2"/>
  <c r="AS64" i="2"/>
  <c r="AR64" i="2"/>
  <c r="AQ64" i="2"/>
  <c r="AP64" i="2"/>
  <c r="AO64" i="2"/>
  <c r="AN64" i="2"/>
  <c r="AM64" i="2"/>
  <c r="AL64" i="2"/>
  <c r="AK64" i="2"/>
  <c r="AJ64" i="2"/>
  <c r="AI64" i="2"/>
  <c r="AH64" i="2"/>
  <c r="AG64" i="2"/>
  <c r="AF64" i="2"/>
  <c r="AE64" i="2"/>
  <c r="AD64" i="2"/>
  <c r="AC64" i="2"/>
  <c r="AB64" i="2"/>
  <c r="AA64" i="2"/>
  <c r="AZ63" i="2"/>
  <c r="AY63" i="2"/>
  <c r="AX63" i="2"/>
  <c r="BA63" i="2" s="1"/>
  <c r="BB63" i="2" s="1"/>
  <c r="AW63" i="2"/>
  <c r="AV63" i="2"/>
  <c r="AU63" i="2"/>
  <c r="AT63" i="2"/>
  <c r="AS63" i="2"/>
  <c r="AR63" i="2"/>
  <c r="AQ63" i="2"/>
  <c r="AP63" i="2"/>
  <c r="AO63" i="2"/>
  <c r="AN63" i="2"/>
  <c r="AM63" i="2"/>
  <c r="AL63" i="2"/>
  <c r="AK63" i="2"/>
  <c r="AJ63" i="2"/>
  <c r="AI63" i="2"/>
  <c r="AH63" i="2"/>
  <c r="AG63" i="2"/>
  <c r="AF63" i="2"/>
  <c r="AE63" i="2"/>
  <c r="AD63" i="2"/>
  <c r="AC63" i="2"/>
  <c r="AB63" i="2"/>
  <c r="AA63" i="2"/>
  <c r="AZ59" i="2"/>
  <c r="AY59" i="2"/>
  <c r="AX59" i="2"/>
  <c r="AW59" i="2"/>
  <c r="AV59" i="2"/>
  <c r="BA59" i="2" s="1"/>
  <c r="BB59" i="2" s="1"/>
  <c r="AU59" i="2"/>
  <c r="AT59" i="2"/>
  <c r="AS59" i="2"/>
  <c r="AR59" i="2"/>
  <c r="AQ59" i="2"/>
  <c r="AP59" i="2"/>
  <c r="AO59" i="2"/>
  <c r="AN59" i="2"/>
  <c r="AM59" i="2"/>
  <c r="AL59" i="2"/>
  <c r="AK59" i="2"/>
  <c r="AJ59" i="2"/>
  <c r="AI59" i="2"/>
  <c r="AH59" i="2"/>
  <c r="AG59" i="2"/>
  <c r="AF59" i="2"/>
  <c r="AE59" i="2"/>
  <c r="AD59" i="2"/>
  <c r="AC59" i="2"/>
  <c r="AB59" i="2"/>
  <c r="AA59" i="2"/>
  <c r="AZ58" i="2"/>
  <c r="AY58" i="2"/>
  <c r="AX58" i="2"/>
  <c r="BA58" i="2" s="1"/>
  <c r="BB58" i="2" s="1"/>
  <c r="AW58" i="2"/>
  <c r="AV58" i="2"/>
  <c r="AU58" i="2"/>
  <c r="AT58" i="2"/>
  <c r="AS58" i="2"/>
  <c r="AR58" i="2"/>
  <c r="AQ58" i="2"/>
  <c r="AP58" i="2"/>
  <c r="AO58" i="2"/>
  <c r="AN58" i="2"/>
  <c r="AM58" i="2"/>
  <c r="AL58" i="2"/>
  <c r="AK58" i="2"/>
  <c r="AJ58" i="2"/>
  <c r="AI58" i="2"/>
  <c r="AH58" i="2"/>
  <c r="AG58" i="2"/>
  <c r="AF58" i="2"/>
  <c r="AE58" i="2"/>
  <c r="AD58" i="2"/>
  <c r="AC58" i="2"/>
  <c r="AB58" i="2"/>
  <c r="AA58" i="2"/>
  <c r="AZ54" i="2"/>
  <c r="AY54" i="2"/>
  <c r="AX54" i="2"/>
  <c r="AW54" i="2"/>
  <c r="AV54" i="2"/>
  <c r="BA54" i="2" s="1"/>
  <c r="BB54" i="2" s="1"/>
  <c r="AU54" i="2"/>
  <c r="AT54" i="2"/>
  <c r="AS54" i="2"/>
  <c r="AR54" i="2"/>
  <c r="AQ54" i="2"/>
  <c r="AP54" i="2"/>
  <c r="AO54" i="2"/>
  <c r="AN54" i="2"/>
  <c r="AM54" i="2"/>
  <c r="AL54" i="2"/>
  <c r="AK54" i="2"/>
  <c r="AJ54" i="2"/>
  <c r="AI54" i="2"/>
  <c r="AH54" i="2"/>
  <c r="AG54" i="2"/>
  <c r="AF54" i="2"/>
  <c r="AE54" i="2"/>
  <c r="AD54" i="2"/>
  <c r="AC54" i="2"/>
  <c r="AB54" i="2"/>
  <c r="AA54" i="2"/>
  <c r="AZ53" i="2"/>
  <c r="AY53" i="2"/>
  <c r="AX53" i="2"/>
  <c r="BA53" i="2" s="1"/>
  <c r="BB53" i="2" s="1"/>
  <c r="AW53" i="2"/>
  <c r="AV53" i="2"/>
  <c r="AU53" i="2"/>
  <c r="AT53" i="2"/>
  <c r="AS53" i="2"/>
  <c r="AR53" i="2"/>
  <c r="AQ53" i="2"/>
  <c r="AP53" i="2"/>
  <c r="AO53" i="2"/>
  <c r="AN53" i="2"/>
  <c r="AM53" i="2"/>
  <c r="AL53" i="2"/>
  <c r="AK53" i="2"/>
  <c r="AJ53" i="2"/>
  <c r="AI53" i="2"/>
  <c r="AH53" i="2"/>
  <c r="AG53" i="2"/>
  <c r="AF53" i="2"/>
  <c r="AE53" i="2"/>
  <c r="AD53" i="2"/>
  <c r="AC53" i="2"/>
  <c r="AB53" i="2"/>
  <c r="AA53" i="2"/>
  <c r="AZ49" i="2"/>
  <c r="AY49" i="2"/>
  <c r="AX49" i="2"/>
  <c r="AW49" i="2"/>
  <c r="AV49" i="2"/>
  <c r="BA49" i="2" s="1"/>
  <c r="BB49" i="2" s="1"/>
  <c r="AU49" i="2"/>
  <c r="AT49" i="2"/>
  <c r="AS49" i="2"/>
  <c r="AR49" i="2"/>
  <c r="AQ49" i="2"/>
  <c r="AP49" i="2"/>
  <c r="AO49" i="2"/>
  <c r="AN49" i="2"/>
  <c r="AM49" i="2"/>
  <c r="AL49" i="2"/>
  <c r="AK49" i="2"/>
  <c r="AJ49" i="2"/>
  <c r="AI49" i="2"/>
  <c r="AH49" i="2"/>
  <c r="AG49" i="2"/>
  <c r="AF49" i="2"/>
  <c r="AE49" i="2"/>
  <c r="AD49" i="2"/>
  <c r="AC49" i="2"/>
  <c r="AB49" i="2"/>
  <c r="AA49" i="2"/>
  <c r="AZ48" i="2"/>
  <c r="AY48" i="2"/>
  <c r="AX48" i="2"/>
  <c r="AW48" i="2"/>
  <c r="BA48" i="2" s="1"/>
  <c r="BB48" i="2" s="1"/>
  <c r="AV48" i="2"/>
  <c r="AU48" i="2"/>
  <c r="AT48" i="2"/>
  <c r="AS48" i="2"/>
  <c r="AR48" i="2"/>
  <c r="AQ48" i="2"/>
  <c r="AP48" i="2"/>
  <c r="AO48" i="2"/>
  <c r="AN48" i="2"/>
  <c r="AM48" i="2"/>
  <c r="AL48" i="2"/>
  <c r="AK48" i="2"/>
  <c r="AJ48" i="2"/>
  <c r="AI48" i="2"/>
  <c r="AH48" i="2"/>
  <c r="AG48" i="2"/>
  <c r="AF48" i="2"/>
  <c r="AE48" i="2"/>
  <c r="AD48" i="2"/>
  <c r="AC48" i="2"/>
  <c r="AB48" i="2"/>
  <c r="AZ44" i="2"/>
  <c r="AY44" i="2"/>
  <c r="AX44" i="2"/>
  <c r="BA44" i="2" s="1"/>
  <c r="BB44" i="2" s="1"/>
  <c r="AW44" i="2"/>
  <c r="AV44" i="2"/>
  <c r="AU44" i="2"/>
  <c r="AT44" i="2"/>
  <c r="AS44" i="2"/>
  <c r="AR44" i="2"/>
  <c r="AQ44" i="2"/>
  <c r="AP44" i="2"/>
  <c r="AO44" i="2"/>
  <c r="AN44" i="2"/>
  <c r="AM44" i="2"/>
  <c r="AL44" i="2"/>
  <c r="AK44" i="2"/>
  <c r="AJ44" i="2"/>
  <c r="AI44" i="2"/>
  <c r="AH44" i="2"/>
  <c r="AG44" i="2"/>
  <c r="AF44" i="2"/>
  <c r="AE44" i="2"/>
  <c r="AD44" i="2"/>
  <c r="AC44" i="2"/>
  <c r="AB44" i="2"/>
  <c r="AA44" i="2"/>
  <c r="AZ43" i="2"/>
  <c r="AY43" i="2"/>
  <c r="AX43" i="2"/>
  <c r="AW43" i="2"/>
  <c r="AV43" i="2"/>
  <c r="BA43" i="2" s="1"/>
  <c r="BB43" i="2" s="1"/>
  <c r="AU43" i="2"/>
  <c r="AT43" i="2"/>
  <c r="AS43" i="2"/>
  <c r="AR43" i="2"/>
  <c r="AQ43" i="2"/>
  <c r="AP43" i="2"/>
  <c r="AO43" i="2"/>
  <c r="AN43" i="2"/>
  <c r="AM43" i="2"/>
  <c r="AL43" i="2"/>
  <c r="AK43" i="2"/>
  <c r="AJ43" i="2"/>
  <c r="AI43" i="2"/>
  <c r="AH43" i="2"/>
  <c r="AG43" i="2"/>
  <c r="AF43" i="2"/>
  <c r="AE43" i="2"/>
  <c r="AD43" i="2"/>
  <c r="AC43" i="2"/>
  <c r="AB43" i="2"/>
  <c r="AA43" i="2"/>
  <c r="AZ39" i="2"/>
  <c r="AY39" i="2"/>
  <c r="AX39" i="2"/>
  <c r="BA39" i="2" s="1"/>
  <c r="BB39" i="2" s="1"/>
  <c r="AW39" i="2"/>
  <c r="AV39" i="2"/>
  <c r="AU39" i="2"/>
  <c r="AT39" i="2"/>
  <c r="AS39" i="2"/>
  <c r="AR39" i="2"/>
  <c r="AQ39" i="2"/>
  <c r="AP39" i="2"/>
  <c r="AO39" i="2"/>
  <c r="AN39" i="2"/>
  <c r="AM39" i="2"/>
  <c r="AL39" i="2"/>
  <c r="AK39" i="2"/>
  <c r="AJ39" i="2"/>
  <c r="AI39" i="2"/>
  <c r="AH39" i="2"/>
  <c r="AG39" i="2"/>
  <c r="AF39" i="2"/>
  <c r="AE39" i="2"/>
  <c r="AD39" i="2"/>
  <c r="AC39" i="2"/>
  <c r="AB39" i="2"/>
  <c r="AA39" i="2"/>
  <c r="AZ38" i="2"/>
  <c r="AY38" i="2"/>
  <c r="AX38" i="2"/>
  <c r="AW38" i="2"/>
  <c r="AV38" i="2"/>
  <c r="BA38" i="2" s="1"/>
  <c r="BB38" i="2" s="1"/>
  <c r="AU38" i="2"/>
  <c r="AT38" i="2"/>
  <c r="AS38" i="2"/>
  <c r="AR38" i="2"/>
  <c r="AQ38" i="2"/>
  <c r="AP38" i="2"/>
  <c r="AO38" i="2"/>
  <c r="AN38" i="2"/>
  <c r="AM38" i="2"/>
  <c r="AL38" i="2"/>
  <c r="AK38" i="2"/>
  <c r="AJ38" i="2"/>
  <c r="AI38" i="2"/>
  <c r="AH38" i="2"/>
  <c r="AG38" i="2"/>
  <c r="AF38" i="2"/>
  <c r="AE38" i="2"/>
  <c r="AD38" i="2"/>
  <c r="AC38" i="2"/>
  <c r="AB38" i="2"/>
  <c r="AA38" i="2"/>
  <c r="AZ34" i="2"/>
  <c r="AY34" i="2"/>
  <c r="AX34" i="2"/>
  <c r="BA34" i="2" s="1"/>
  <c r="BB34" i="2" s="1"/>
  <c r="AW34" i="2"/>
  <c r="AV34" i="2"/>
  <c r="AU34" i="2"/>
  <c r="AT34" i="2"/>
  <c r="AS34" i="2"/>
  <c r="AR34" i="2"/>
  <c r="AQ34" i="2"/>
  <c r="AP34" i="2"/>
  <c r="AO34" i="2"/>
  <c r="AN34" i="2"/>
  <c r="AM34" i="2"/>
  <c r="AL34" i="2"/>
  <c r="AK34" i="2"/>
  <c r="AJ34" i="2"/>
  <c r="AI34" i="2"/>
  <c r="AH34" i="2"/>
  <c r="AG34" i="2"/>
  <c r="AF34" i="2"/>
  <c r="AE34" i="2"/>
  <c r="AD34" i="2"/>
  <c r="AC34" i="2"/>
  <c r="AB34" i="2"/>
  <c r="AA34" i="2"/>
  <c r="AZ33" i="2"/>
  <c r="AY33" i="2"/>
  <c r="AX33" i="2"/>
  <c r="AW33" i="2"/>
  <c r="AV33" i="2"/>
  <c r="BA33" i="2" s="1"/>
  <c r="BB33" i="2" s="1"/>
  <c r="AU33" i="2"/>
  <c r="AT33" i="2"/>
  <c r="AS33" i="2"/>
  <c r="AR33" i="2"/>
  <c r="AQ33" i="2"/>
  <c r="AP33" i="2"/>
  <c r="AO33" i="2"/>
  <c r="AN33" i="2"/>
  <c r="AM33" i="2"/>
  <c r="AL33" i="2"/>
  <c r="AK33" i="2"/>
  <c r="AJ33" i="2"/>
  <c r="AI33" i="2"/>
  <c r="AH33" i="2"/>
  <c r="AG33" i="2"/>
  <c r="AF33" i="2"/>
  <c r="AE33" i="2"/>
  <c r="AD33" i="2"/>
  <c r="AC33" i="2"/>
  <c r="AB33" i="2"/>
  <c r="AA33" i="2"/>
  <c r="AZ29" i="2"/>
  <c r="AY29" i="2"/>
  <c r="AX29" i="2"/>
  <c r="BA29" i="2" s="1"/>
  <c r="BB29" i="2" s="1"/>
  <c r="AW29" i="2"/>
  <c r="AV29" i="2"/>
  <c r="AU29" i="2"/>
  <c r="AT29" i="2"/>
  <c r="AS29" i="2"/>
  <c r="AR29" i="2"/>
  <c r="AQ29" i="2"/>
  <c r="AP29" i="2"/>
  <c r="AO29" i="2"/>
  <c r="AN29" i="2"/>
  <c r="AM29" i="2"/>
  <c r="AL29" i="2"/>
  <c r="AK29" i="2"/>
  <c r="AJ29" i="2"/>
  <c r="AI29" i="2"/>
  <c r="AH29" i="2"/>
  <c r="AG29" i="2"/>
  <c r="AF29" i="2"/>
  <c r="AE29" i="2"/>
  <c r="AD29" i="2"/>
  <c r="AC29" i="2"/>
  <c r="AB29" i="2"/>
  <c r="AA29" i="2"/>
  <c r="AZ28" i="2"/>
  <c r="AY28" i="2"/>
  <c r="AX28" i="2"/>
  <c r="AW28" i="2"/>
  <c r="AV28" i="2"/>
  <c r="BA28" i="2" s="1"/>
  <c r="BB28" i="2" s="1"/>
  <c r="AU28" i="2"/>
  <c r="AT28" i="2"/>
  <c r="AS28" i="2"/>
  <c r="AR28" i="2"/>
  <c r="AQ28" i="2"/>
  <c r="AP28" i="2"/>
  <c r="AO28" i="2"/>
  <c r="AN28" i="2"/>
  <c r="AM28" i="2"/>
  <c r="AL28" i="2"/>
  <c r="AK28" i="2"/>
  <c r="AJ28" i="2"/>
  <c r="AI28" i="2"/>
  <c r="AH28" i="2"/>
  <c r="AG28" i="2"/>
  <c r="AF28" i="2"/>
  <c r="AE28" i="2"/>
  <c r="AD28" i="2"/>
  <c r="AC28" i="2"/>
  <c r="AB28" i="2"/>
  <c r="AA28" i="2"/>
  <c r="AZ24" i="2"/>
  <c r="AY24" i="2"/>
  <c r="AX24" i="2"/>
  <c r="BA24" i="2" s="1"/>
  <c r="BB24" i="2" s="1"/>
  <c r="AW24" i="2"/>
  <c r="AV24" i="2"/>
  <c r="AU24" i="2"/>
  <c r="AT24" i="2"/>
  <c r="AS24" i="2"/>
  <c r="AR24" i="2"/>
  <c r="AQ24" i="2"/>
  <c r="AP24" i="2"/>
  <c r="AO24" i="2"/>
  <c r="AN24" i="2"/>
  <c r="AM24" i="2"/>
  <c r="AL24" i="2"/>
  <c r="AK24" i="2"/>
  <c r="AJ24" i="2"/>
  <c r="AI24" i="2"/>
  <c r="AH24" i="2"/>
  <c r="AG24" i="2"/>
  <c r="AF24" i="2"/>
  <c r="AE24" i="2"/>
  <c r="AD24" i="2"/>
  <c r="AC24" i="2"/>
  <c r="AB24" i="2"/>
  <c r="AA24" i="2"/>
  <c r="AZ23" i="2"/>
  <c r="AY23" i="2"/>
  <c r="AX23" i="2"/>
  <c r="AW23" i="2"/>
  <c r="AV23" i="2"/>
  <c r="BA23" i="2" s="1"/>
  <c r="BB23" i="2" s="1"/>
  <c r="AU23" i="2"/>
  <c r="AT23" i="2"/>
  <c r="AS23" i="2"/>
  <c r="AR23" i="2"/>
  <c r="AQ23" i="2"/>
  <c r="AP23" i="2"/>
  <c r="AO23" i="2"/>
  <c r="AN23" i="2"/>
  <c r="AM23" i="2"/>
  <c r="AL23" i="2"/>
  <c r="AK23" i="2"/>
  <c r="AJ23" i="2"/>
  <c r="AI23" i="2"/>
  <c r="AH23" i="2"/>
  <c r="AG23" i="2"/>
  <c r="AF23" i="2"/>
  <c r="AE23" i="2"/>
  <c r="AD23" i="2"/>
  <c r="AC23" i="2"/>
  <c r="AB23" i="2"/>
  <c r="AA23" i="2"/>
  <c r="AZ19" i="2"/>
  <c r="AY19" i="2"/>
  <c r="AX19" i="2"/>
  <c r="BA19" i="2" s="1"/>
  <c r="BB19" i="2" s="1"/>
  <c r="AW19" i="2"/>
  <c r="AV19" i="2"/>
  <c r="AU19" i="2"/>
  <c r="AT19" i="2"/>
  <c r="AS19" i="2"/>
  <c r="AR19" i="2"/>
  <c r="AQ19" i="2"/>
  <c r="AP19" i="2"/>
  <c r="AO19" i="2"/>
  <c r="AN19" i="2"/>
  <c r="AM19" i="2"/>
  <c r="AL19" i="2"/>
  <c r="AK19" i="2"/>
  <c r="AJ19" i="2"/>
  <c r="AI19" i="2"/>
  <c r="AH19" i="2"/>
  <c r="AG19" i="2"/>
  <c r="AF19" i="2"/>
  <c r="AE19" i="2"/>
  <c r="AD19" i="2"/>
  <c r="AC19" i="2"/>
  <c r="AB19" i="2"/>
  <c r="AA19" i="2"/>
  <c r="AZ18" i="2"/>
  <c r="AY18" i="2"/>
  <c r="AX18" i="2"/>
  <c r="AW18" i="2"/>
  <c r="AV18" i="2"/>
  <c r="BA18" i="2" s="1"/>
  <c r="BB18" i="2" s="1"/>
  <c r="AU18" i="2"/>
  <c r="AT18" i="2"/>
  <c r="AS18" i="2"/>
  <c r="AR18" i="2"/>
  <c r="AQ18" i="2"/>
  <c r="AP18" i="2"/>
  <c r="AO18" i="2"/>
  <c r="AN18" i="2"/>
  <c r="AM18" i="2"/>
  <c r="AL18" i="2"/>
  <c r="AK18" i="2"/>
  <c r="AJ18" i="2"/>
  <c r="AI18" i="2"/>
  <c r="AH18" i="2"/>
  <c r="AG18" i="2"/>
  <c r="AF18" i="2"/>
  <c r="AE18" i="2"/>
  <c r="AD18" i="2"/>
  <c r="AC18" i="2"/>
  <c r="AB18" i="2"/>
  <c r="AA18" i="2"/>
  <c r="AZ14" i="2"/>
  <c r="AY14" i="2"/>
  <c r="AX14" i="2"/>
  <c r="AW14" i="2"/>
  <c r="AV14" i="2"/>
  <c r="BA14" i="2" s="1"/>
  <c r="BB14" i="2" s="1"/>
  <c r="AU14" i="2"/>
  <c r="AT14" i="2"/>
  <c r="AS14" i="2"/>
  <c r="AR14" i="2"/>
  <c r="AQ14" i="2"/>
  <c r="AP14" i="2"/>
  <c r="AO14" i="2"/>
  <c r="AN14" i="2"/>
  <c r="AM14" i="2"/>
  <c r="AL14" i="2"/>
  <c r="AK14" i="2"/>
  <c r="AJ14" i="2"/>
  <c r="AI14" i="2"/>
  <c r="AH14" i="2"/>
  <c r="AG14" i="2"/>
  <c r="AF14" i="2"/>
  <c r="AE14" i="2"/>
  <c r="AD14" i="2"/>
  <c r="AC14" i="2"/>
  <c r="AB14" i="2"/>
  <c r="AA14" i="2"/>
  <c r="AZ13" i="2"/>
  <c r="AY13" i="2"/>
  <c r="AX13" i="2"/>
  <c r="AW13" i="2"/>
  <c r="AV13" i="2"/>
  <c r="BA13" i="2" s="1"/>
  <c r="BB13" i="2" s="1"/>
  <c r="AU13" i="2"/>
  <c r="AT13" i="2"/>
  <c r="AS13" i="2"/>
  <c r="AR13" i="2"/>
  <c r="AQ13" i="2"/>
  <c r="AP13" i="2"/>
  <c r="AO13" i="2"/>
  <c r="AN13" i="2"/>
  <c r="AM13" i="2"/>
  <c r="AL13" i="2"/>
  <c r="AK13" i="2"/>
  <c r="AJ13" i="2"/>
  <c r="AI13" i="2"/>
  <c r="AH13" i="2"/>
  <c r="AG13" i="2"/>
  <c r="AF13" i="2"/>
  <c r="AE13" i="2"/>
  <c r="AD13" i="2"/>
  <c r="AC13" i="2"/>
  <c r="AB13" i="2"/>
  <c r="AA13" i="2"/>
  <c r="AZ9" i="2"/>
  <c r="AY9" i="2"/>
  <c r="AX9" i="2"/>
  <c r="AW9" i="2"/>
  <c r="AV9" i="2"/>
  <c r="BA9" i="2" s="1"/>
  <c r="BB9" i="2" s="1"/>
  <c r="AU9" i="2"/>
  <c r="AT9" i="2"/>
  <c r="AS9" i="2"/>
  <c r="AR9" i="2"/>
  <c r="AQ9" i="2"/>
  <c r="AP9" i="2"/>
  <c r="AO9" i="2"/>
  <c r="AN9" i="2"/>
  <c r="AM9" i="2"/>
  <c r="AL9" i="2"/>
  <c r="AK9" i="2"/>
  <c r="AJ9" i="2"/>
  <c r="AI9" i="2"/>
  <c r="AH9" i="2"/>
  <c r="AG9" i="2"/>
  <c r="AF9" i="2"/>
  <c r="AE9" i="2"/>
  <c r="AD9" i="2"/>
  <c r="AC9" i="2"/>
  <c r="AB9" i="2"/>
  <c r="AA9" i="2"/>
  <c r="AZ8" i="2"/>
  <c r="AY8" i="2"/>
  <c r="AX8" i="2"/>
  <c r="AW8" i="2"/>
  <c r="AV8" i="2"/>
  <c r="BA8" i="2" s="1"/>
  <c r="BB8" i="2" s="1"/>
  <c r="AU8" i="2"/>
  <c r="AT8" i="2"/>
  <c r="AS8" i="2"/>
  <c r="AR8" i="2"/>
  <c r="AQ8" i="2"/>
  <c r="AP8" i="2"/>
  <c r="AO8" i="2"/>
  <c r="AN8" i="2"/>
  <c r="AM8" i="2"/>
  <c r="AL8" i="2"/>
  <c r="AK8" i="2"/>
  <c r="AJ8" i="2"/>
  <c r="AI8" i="2"/>
  <c r="AH8" i="2"/>
  <c r="AG8" i="2"/>
  <c r="AF8" i="2"/>
  <c r="AE8" i="2"/>
  <c r="AD8" i="2"/>
  <c r="AC8" i="2"/>
  <c r="AB8" i="2"/>
  <c r="AA8" i="2"/>
  <c r="BB6" i="2"/>
  <c r="Z6" i="2"/>
  <c r="Y6" i="2"/>
  <c r="X6" i="2"/>
  <c r="W6" i="2"/>
  <c r="V6" i="2"/>
  <c r="U6" i="2"/>
  <c r="T6" i="2"/>
  <c r="S6" i="2"/>
  <c r="R6" i="2"/>
  <c r="P6" i="2"/>
  <c r="N6" i="2"/>
  <c r="M6" i="2"/>
  <c r="L6" i="2"/>
  <c r="C2" i="2"/>
</calcChain>
</file>

<file path=xl/sharedStrings.xml><?xml version="1.0" encoding="utf-8"?>
<sst xmlns="http://schemas.openxmlformats.org/spreadsheetml/2006/main" count="13675" uniqueCount="1321">
  <si>
    <t>Table 4-1: Virginia 2019-2024 Nonpoint Source Pollution Management Plan Milestones</t>
  </si>
  <si>
    <t>NPS Goal</t>
  </si>
  <si>
    <t>NPS Plan Component</t>
  </si>
  <si>
    <t>Objective</t>
  </si>
  <si>
    <t>Milestone #</t>
  </si>
  <si>
    <t>Lead</t>
  </si>
  <si>
    <t>2019-2024 Milestone Description</t>
  </si>
  <si>
    <t>Water Planning</t>
  </si>
  <si>
    <t>A-E</t>
  </si>
  <si>
    <t>W0-W13</t>
  </si>
  <si>
    <t>DEQ</t>
  </si>
  <si>
    <t>Water Planning and Implementation: Implement effective nonpoint source management program</t>
  </si>
  <si>
    <t>D</t>
  </si>
  <si>
    <t>W0</t>
  </si>
  <si>
    <t>Update the NPS Pollution Management Plan on a five-year cycle.</t>
  </si>
  <si>
    <t>Update by 9/30/2024</t>
  </si>
  <si>
    <t>A</t>
  </si>
  <si>
    <t>W1</t>
  </si>
  <si>
    <t>Develop a new prioritization schedule (Vision) for TMDL Development for 2023-2028</t>
  </si>
  <si>
    <t>EPA–approved list of TMDL priorities by January 2023</t>
  </si>
  <si>
    <t>B</t>
  </si>
  <si>
    <t>W2</t>
  </si>
  <si>
    <t xml:space="preserve">Develop and implement a 6-year prioritization process for IP development (~ 3 IPs annually addressing an average of 4 impaired waterbody segments per IP, depending on resources). </t>
  </si>
  <si>
    <r>
      <t>1</t>
    </r>
    <r>
      <rPr>
        <vertAlign val="superscript"/>
        <sz val="10"/>
        <color theme="1"/>
        <rFont val="Calibri"/>
        <family val="2"/>
        <scheme val="minor"/>
      </rPr>
      <t>st</t>
    </r>
    <r>
      <rPr>
        <sz val="10"/>
        <color theme="1"/>
        <rFont val="Calibri"/>
        <family val="2"/>
        <scheme val="minor"/>
      </rPr>
      <t xml:space="preserve"> IP priority list complete by 2020, 2022 and 2024 (~15 new Plans/60 segments by 2024)</t>
    </r>
  </si>
  <si>
    <t>C</t>
  </si>
  <si>
    <t>W3</t>
  </si>
  <si>
    <t>Every 2 years, issue Request for Applications for implementation projects (5-10 new projects every 2 years, and 15-20 active projects annually (from overlapping EPA awards), depending on resources)</t>
  </si>
  <si>
    <t xml:space="preserve">RFA’s expected 2019, 2021, 2023; report on number of implementation projects active annually </t>
  </si>
  <si>
    <t>W4</t>
  </si>
  <si>
    <t>At least every 2 years update DEQ TMDL BMP Cost-share Guidelines. Align issuance with release of RFA grant awards.</t>
  </si>
  <si>
    <t>W5</t>
  </si>
  <si>
    <t xml:space="preserve">Continue improving DEQ Nonpoint Source BMP Database (BMP Warehouse). </t>
  </si>
  <si>
    <t>Update at least once before 2024</t>
  </si>
  <si>
    <t>W6</t>
  </si>
  <si>
    <t xml:space="preserve">Continue enhancing DEQ’s Comprehensive Environmental Data System (CEDS) to integrate Implementation Plan data. </t>
  </si>
  <si>
    <t>Update IP CEDS at least once before 2024</t>
  </si>
  <si>
    <t>W7</t>
  </si>
  <si>
    <t>DEQ/DCR</t>
  </si>
  <si>
    <t>Complete Nonpoint Source Assessment chapters for the 2020, 2022, and 2024 Integrated 303(d) 305(b) reports.</t>
  </si>
  <si>
    <t xml:space="preserve">Report 2020, 2022, 2024 </t>
  </si>
  <si>
    <t>W8</t>
  </si>
  <si>
    <t>DEQ/DCR/ DMME</t>
  </si>
  <si>
    <t xml:space="preserve">Annually report 319-funded data into GRTS </t>
  </si>
  <si>
    <t>W9</t>
  </si>
  <si>
    <t>DEQ, based upon data from partners</t>
  </si>
  <si>
    <t>Annually report on BMP installation and other implementation progress for selected active IPs in accordance with the milestone goals and timelines established in approved plans and current grant agreements. Data for BMPs funded by 319(h) are entered into GRTS, BMP data for non-319 funded practices for select IPs reported annually into Watershed Plan Tracker.</t>
  </si>
  <si>
    <t xml:space="preserve">Provide annual progress reports for 5 to 10 319-funded implementation projects active in a given year. Enter BMP data into GRTS and WPT. </t>
  </si>
  <si>
    <t>E</t>
  </si>
  <si>
    <t>W10</t>
  </si>
  <si>
    <t>Maintain 319 funding for water quality monitoring of NPS implementation project areas. Report on the parameters and frequency of stations monitored and the number of implementation projects with monitoring</t>
  </si>
  <si>
    <t xml:space="preserve">Report number of stations and parameters, monitored in IP project areas. </t>
  </si>
  <si>
    <t>W11</t>
  </si>
  <si>
    <t>DEQ/ NRCS</t>
  </si>
  <si>
    <t>Continue water quality monitoring for watersheds associated with USDA’s National Water Quality Initiative.</t>
  </si>
  <si>
    <t>Three NWQI projects with monitoring funded by 319</t>
  </si>
  <si>
    <t>1, 3</t>
  </si>
  <si>
    <t>W12</t>
  </si>
  <si>
    <t>DEQ/DCR/DMME</t>
  </si>
  <si>
    <t>Waterbodies identified in VA's Integrated report (IR) as primarily NPS-impaired that are partially or fully-restored or that show water quality improvements</t>
  </si>
  <si>
    <t>3 success stories per year, 15 by 2024. Report delisting in integrated report (2020, 2022, and 2024)</t>
  </si>
  <si>
    <t>W13</t>
  </si>
  <si>
    <t>DEQ/ Partners</t>
  </si>
  <si>
    <t>Office of Watershed Program will strive to improve the relationship with target agency programs (e.g., VDH, DMME, SERCAP, DCR, etc.) to further water quality improvement opportunities</t>
  </si>
  <si>
    <t>Hold two interagency meetings per year with at least one target partner</t>
  </si>
  <si>
    <t>Agriculture</t>
  </si>
  <si>
    <t>A-D</t>
  </si>
  <si>
    <t>ALL</t>
  </si>
  <si>
    <t>All</t>
  </si>
  <si>
    <r>
      <t xml:space="preserve">Agricultural Programs: Widespread adoption of cost-effective agricultural </t>
    </r>
    <r>
      <rPr>
        <b/>
        <sz val="10"/>
        <color theme="1"/>
        <rFont val="Calibri"/>
        <family val="2"/>
        <scheme val="minor"/>
      </rPr>
      <t>Best Management Practices</t>
    </r>
  </si>
  <si>
    <t>A1</t>
  </si>
  <si>
    <t>DCR</t>
  </si>
  <si>
    <t>Conduct periodic agricultural needs assessment for General Assembly to determine resource needs for agricultural BMP implementation.</t>
  </si>
  <si>
    <t>Reported in Chesapeake Bay and VA Waters Cleanup Plan Report</t>
  </si>
  <si>
    <t>A2</t>
  </si>
  <si>
    <t>Implementation of priority agricultural BMPs (nutrient management plans, animal waste facilities, cover crops, riparian buffers, livestock exclusion), as well as poultry litter transport out of targeted counties</t>
  </si>
  <si>
    <t>A3</t>
  </si>
  <si>
    <t>Develop Agricultural NPS Assessment Data.</t>
  </si>
  <si>
    <t>Reports Submitted for 2020, 2022, and 2024</t>
  </si>
  <si>
    <t>A4</t>
  </si>
  <si>
    <t>Widespread adoption of nutrient management planning , including on private and state-owned land</t>
  </si>
  <si>
    <t>A, B</t>
  </si>
  <si>
    <t>A5</t>
  </si>
  <si>
    <t>Encourage the implementation of agricultural BMPs and increase the reporting and verification of voluntary BMPs</t>
  </si>
  <si>
    <r>
      <t xml:space="preserve">Number of BMPs installed/funded; </t>
    </r>
    <r>
      <rPr>
        <sz val="10"/>
        <color rgb="FF000000"/>
        <rFont val="Calibri"/>
        <family val="2"/>
        <scheme val="minor"/>
      </rPr>
      <t>Reported in Chesapeake Bay and VA Waters Cleanup Plan Report</t>
    </r>
    <r>
      <rPr>
        <sz val="10"/>
        <color theme="1"/>
        <rFont val="Calibri"/>
        <family val="2"/>
        <scheme val="minor"/>
      </rPr>
      <t xml:space="preserve"> </t>
    </r>
  </si>
  <si>
    <t>3, 4</t>
  </si>
  <si>
    <t>A6</t>
  </si>
  <si>
    <t>Document the implementation of the Resource Management Program by Agricultural Producers</t>
  </si>
  <si>
    <t>1, 4</t>
  </si>
  <si>
    <t>A7</t>
  </si>
  <si>
    <t>VDACS</t>
  </si>
  <si>
    <t>Respond to all Agricultural Stewardship Act water quality complaints</t>
  </si>
  <si>
    <t>Number of complaints, number of responses and actions; Reported in Chesapeake Bay and VA Waters Cleanup Plan Report</t>
  </si>
  <si>
    <t>A8</t>
  </si>
  <si>
    <t>Fund Agricultural BMPs as part of NPS Implementation Plan Projects</t>
  </si>
  <si>
    <t>Number of ag BMPs installed in IP areas, entered into GRTS for 319(h) funded practices.</t>
  </si>
  <si>
    <t>A, B, C, D</t>
  </si>
  <si>
    <t>A9</t>
  </si>
  <si>
    <t>DCR/ VDACS</t>
  </si>
  <si>
    <t>Implement state policies outlined in Virginia’s Phase III Watershed Implementation Plan for the Chesapeake Bay TMDL</t>
  </si>
  <si>
    <t>Report progress every two years as part of Chesapeake Bay milestone reporting</t>
  </si>
  <si>
    <t>1, 3, 4</t>
  </si>
  <si>
    <t>Resource Protection</t>
  </si>
  <si>
    <t xml:space="preserve">Resource Protection and Other Initiatives: Conserve Virginia’s most valued natural resources that will result in ecologically healthy waters being maintained </t>
  </si>
  <si>
    <r>
      <t xml:space="preserve">Resource </t>
    </r>
    <r>
      <rPr>
        <sz val="10"/>
        <color theme="1"/>
        <rFont val="Calibri"/>
        <family val="2"/>
        <scheme val="minor"/>
      </rPr>
      <t>Protection</t>
    </r>
  </si>
  <si>
    <t>P1</t>
  </si>
  <si>
    <t>Implement Healthy Waters Program, partially through 319 funds</t>
  </si>
  <si>
    <t>Report progress annually as part of 319 annual report</t>
  </si>
  <si>
    <t>P2</t>
  </si>
  <si>
    <t xml:space="preserve">Implement Chesapeake Bay Preservation Act and Coastal Zone Management Programs </t>
  </si>
  <si>
    <t>Report progress annually as part of Virginia’s Clean-Up Plan and Report</t>
  </si>
  <si>
    <t>P3</t>
  </si>
  <si>
    <t>VDH</t>
  </si>
  <si>
    <t>The Source Water Protection strategy improve its education and, empowerment, and financing initiatives through its various programs and partnerships.</t>
  </si>
  <si>
    <t>Hold at least one meeting or educational event with at least one partner every two years</t>
  </si>
  <si>
    <t>P4</t>
  </si>
  <si>
    <t>Implement portions of the Coastal Nonpoint Source program through initiatives identified by the Virginia Coastal Zone Management Program 5-year strategy</t>
  </si>
  <si>
    <t>Onsite Sewage</t>
  </si>
  <si>
    <t>Onsite Sewage Disposal Programs: Implementation of BMPS and policies to reduce pollution from septic systems</t>
  </si>
  <si>
    <t>1, 2, 3, 5</t>
  </si>
  <si>
    <t>C, D</t>
  </si>
  <si>
    <t>S1</t>
  </si>
  <si>
    <t>Work with local governments and recipients of DEQ funding to capture and report the number of residential septic systems addressed through grant projects completed throughout Virginia.</t>
  </si>
  <si>
    <t># of Septic System BMPs (BMPs funded by 319(h) reported into GRTS) and other sources.</t>
  </si>
  <si>
    <t>S2</t>
  </si>
  <si>
    <t>S3</t>
  </si>
  <si>
    <t>VDH/DCR/DEQ</t>
  </si>
  <si>
    <t>Resource Extraction</t>
  </si>
  <si>
    <t>Resource Extraction Programs : Reduce water quality impacts associated with current and abandoned/orphaned resource extraction activities</t>
  </si>
  <si>
    <t>A, D</t>
  </si>
  <si>
    <t>M1</t>
  </si>
  <si>
    <t>DMME</t>
  </si>
  <si>
    <t xml:space="preserve">Document and report reclamation of active, orphaned, or abandoned mine sites. </t>
  </si>
  <si>
    <t># of sites reclaimed and type of reclamation for orphaned sites, report $ spent on reclamation</t>
  </si>
  <si>
    <t>M2</t>
  </si>
  <si>
    <t>Reduce water quality impacts associated with resource extraction activities by proper site planning and BMP implementation land in prioritization of areas for reclamation activities.</t>
  </si>
  <si>
    <t>Number of plans or reviews that addressed water quality</t>
  </si>
  <si>
    <t>1, 3, 5</t>
  </si>
  <si>
    <t>M3</t>
  </si>
  <si>
    <t>Inventory, monitor, and report areas contributing significant sediment and mine water discharges to waterbodies and consider pollution as part of the selection process for determining which sites will be reclaimed.</t>
  </si>
  <si>
    <t>2, 4</t>
  </si>
  <si>
    <t>M4</t>
  </si>
  <si>
    <t>DMME investigates reported occurrences of environmental pollution including NPS pollution and, when appropriate, takes jurisdictional action to eliminate, abate, or prevent water resource degradation.</t>
  </si>
  <si>
    <t>Number of investigations of environmental pollution</t>
  </si>
  <si>
    <t>M5</t>
  </si>
  <si>
    <t>Enhance coordination between DEQ and DMME to collect and report data on BMPs installed on active mine sites as well as reclamation of active, abandoned, and orphaned mines.</t>
  </si>
  <si>
    <t>Number of  meetings or initiatives</t>
  </si>
  <si>
    <t>Urban &amp; Developed Lands</t>
  </si>
  <si>
    <t>A-B</t>
  </si>
  <si>
    <t>Urban and Developed Lands: Control nonpoint source pollution from developed sites to protect downstream properties and local health</t>
  </si>
  <si>
    <t>U1</t>
  </si>
  <si>
    <t>VDH/DEQ/VCE/SWCD</t>
  </si>
  <si>
    <t xml:space="preserve">Report progress every two years as part of Chesapeake Bay milestone reporting </t>
  </si>
  <si>
    <t>Forestry</t>
  </si>
  <si>
    <t xml:space="preserve">Forestry Program: Provide for silvicultural activity on the Commonwealth's forest watersheds, non‐tidal wetlands, and riparian areas </t>
  </si>
  <si>
    <t>1, 5</t>
  </si>
  <si>
    <t>F1</t>
  </si>
  <si>
    <t>DOF</t>
  </si>
  <si>
    <t>Provide cost-share to implement forestry BMPs (assuming funds are available) (Number of Forestry BMPs installed)</t>
  </si>
  <si>
    <t>1, 4, 5</t>
  </si>
  <si>
    <t>F2</t>
  </si>
  <si>
    <t>Increase the establishment of riparian forest buffers through promotion of incentive programs and tracking of the acres of buffers installed</t>
  </si>
  <si>
    <t>F3</t>
  </si>
  <si>
    <t>Permanently conserved forestland through permanent conservation easements of acquisition; report of acres of conservation easements</t>
  </si>
  <si>
    <t>F4</t>
  </si>
  <si>
    <t>Watershed Roundtable</t>
  </si>
  <si>
    <t>Watershed Roundtables –: Establish and maintain watershed roundtables</t>
  </si>
  <si>
    <t>R1</t>
  </si>
  <si>
    <t xml:space="preserve">Maintain watershed roundtables for priority river basins to provide watershed-based forums for stakeholders to participate in defining critical watershed needs, targeting problems for solutions, and providing input on potential management options to restore and protect water quality. </t>
  </si>
  <si>
    <t>Provide annual progress reports on roundtables, funded and active in a given year</t>
  </si>
  <si>
    <t>DMME/DEQ</t>
  </si>
  <si>
    <t>1-5</t>
  </si>
  <si>
    <t>2</t>
  </si>
  <si>
    <t>1,2,4</t>
  </si>
  <si>
    <t>1,2,5</t>
  </si>
  <si>
    <t>3</t>
  </si>
  <si>
    <t>1-3</t>
  </si>
  <si>
    <t>1-4</t>
  </si>
  <si>
    <t>5</t>
  </si>
  <si>
    <t>3,5</t>
  </si>
  <si>
    <t>1,3</t>
  </si>
  <si>
    <t>1,2,4,5</t>
  </si>
  <si>
    <t>1,2</t>
  </si>
  <si>
    <t>3,4</t>
  </si>
  <si>
    <t>1,4</t>
  </si>
  <si>
    <t>Measurement/Reporting</t>
  </si>
  <si>
    <t>List</t>
  </si>
  <si>
    <t>Report</t>
  </si>
  <si>
    <t>Meetings</t>
  </si>
  <si>
    <t>RFA</t>
  </si>
  <si>
    <t>Unit</t>
  </si>
  <si>
    <t>list</t>
  </si>
  <si>
    <t>IPs</t>
  </si>
  <si>
    <t>Segments</t>
  </si>
  <si>
    <t>Guidelines</t>
  </si>
  <si>
    <t>Project Progress Report</t>
  </si>
  <si>
    <t># Sites</t>
  </si>
  <si>
    <t>Success Stories</t>
  </si>
  <si>
    <t>meetings</t>
  </si>
  <si>
    <t>Milestone Report</t>
  </si>
  <si>
    <t>Goal Total</t>
  </si>
  <si>
    <t>N Lbs/yr</t>
  </si>
  <si>
    <t>P Lbs/yr</t>
  </si>
  <si>
    <t>S Tons/yr</t>
  </si>
  <si>
    <t>B CFU</t>
  </si>
  <si>
    <t xml:space="preserve">Report reductions of NPS pollutants from Section 319-funded activities in pounds of nitrogen (N), pounds of phosphorous (P), tons of sediment (S), and colony forming units of bacteria (B). </t>
  </si>
  <si>
    <t># Plans or reviews</t>
  </si>
  <si>
    <t># OML sites</t>
  </si>
  <si>
    <t>Report # of orphaned mined land (OML) sites inventoried, in number of watersheds (provide scale)</t>
  </si>
  <si>
    <t># Investigations</t>
  </si>
  <si>
    <t># Meetings and events</t>
  </si>
  <si>
    <t>TBD</t>
  </si>
  <si>
    <t>Gudelines issued 2019, 2021, 2023</t>
  </si>
  <si>
    <t>LF or # riparian buffers installed</t>
  </si>
  <si>
    <t>Acres Easement</t>
  </si>
  <si>
    <t>GRTS Report</t>
  </si>
  <si>
    <t>Assessment Report</t>
  </si>
  <si>
    <t># stations</t>
  </si>
  <si>
    <t># IP Watersheds</t>
  </si>
  <si>
    <t># Parameters</t>
  </si>
  <si>
    <t>Nutrient Management Plans</t>
  </si>
  <si>
    <t>Animal Waste Facilities</t>
  </si>
  <si>
    <t>Cover Crops</t>
  </si>
  <si>
    <t>Riparian Buffers</t>
  </si>
  <si>
    <t>Livestock Exclusion</t>
  </si>
  <si>
    <t>Acres</t>
  </si>
  <si>
    <t>Systems</t>
  </si>
  <si>
    <t>Linear Feet</t>
  </si>
  <si>
    <t># BMPS</t>
  </si>
  <si>
    <t># of AG BMPs in IPs</t>
  </si>
  <si>
    <t># BMPs</t>
  </si>
  <si>
    <r>
      <t xml:space="preserve">Report reductions of NPS pollutants from Section 319-funded activities in pounds of nitrogen (N), </t>
    </r>
    <r>
      <rPr>
        <strike/>
        <sz val="10"/>
        <color theme="1"/>
        <rFont val="Calibri"/>
        <family val="2"/>
        <scheme val="minor"/>
      </rPr>
      <t>pounds of phosphorous (P), tons of sediment (S)</t>
    </r>
    <r>
      <rPr>
        <sz val="10"/>
        <color theme="1"/>
        <rFont val="Calibri"/>
        <family val="2"/>
        <scheme val="minor"/>
      </rPr>
      <t xml:space="preserve">, and colony forming units of bacteria (B). </t>
    </r>
  </si>
  <si>
    <t>Pollution Reductions in IP areas from all funding sources</t>
  </si>
  <si>
    <t># of Forestry BMPs funded</t>
  </si>
  <si>
    <t>GOALS for 7/1/19-6/30/2024</t>
  </si>
  <si>
    <t>(Columns H-N added after approval)</t>
  </si>
  <si>
    <t>Plan Update</t>
  </si>
  <si>
    <t>\\DEQV12CSCAPP1\TMDLworking\NPS\Policy-Guidance-Plans\NPSMgmtPlan\2019Plan\Trackingeporting\</t>
  </si>
  <si>
    <t>Type of reporting</t>
  </si>
  <si>
    <t>Source</t>
  </si>
  <si>
    <t>Qualitative vs quantitative</t>
  </si>
  <si>
    <t>narrative vs numbers</t>
  </si>
  <si>
    <t>we're assessing the effectiveness of the plan to be able to address for the next plan</t>
  </si>
  <si>
    <t>both</t>
  </si>
  <si>
    <t>narrative of the process of developing it, include reference to a website.</t>
  </si>
  <si>
    <t>Nicole/Kelly</t>
  </si>
  <si>
    <t>Mark/Cleanup report</t>
  </si>
  <si>
    <t>numbers</t>
  </si>
  <si>
    <t>Ashley/cleanup report</t>
  </si>
  <si>
    <t># Updates</t>
  </si>
  <si>
    <t>Craig Lott</t>
  </si>
  <si>
    <t>Nicole/GRTS</t>
  </si>
  <si>
    <t>page # ref in report??</t>
  </si>
  <si>
    <t># active projects</t>
  </si>
  <si>
    <r>
      <t>a.</t>
    </r>
    <r>
      <rPr>
        <sz val="7"/>
        <color rgb="FF000000"/>
        <rFont val="Times New Roman"/>
        <family val="1"/>
      </rPr>
      <t xml:space="preserve">       </t>
    </r>
    <r>
      <rPr>
        <sz val="11.5"/>
        <color rgb="FF000000"/>
        <rFont val="Times New Roman"/>
        <family val="1"/>
      </rPr>
      <t xml:space="preserve">Applicable project or program </t>
    </r>
  </si>
  <si>
    <r>
      <t>b.</t>
    </r>
    <r>
      <rPr>
        <sz val="7"/>
        <color rgb="FF000000"/>
        <rFont val="Times New Roman"/>
        <family val="1"/>
      </rPr>
      <t xml:space="preserve">      </t>
    </r>
    <r>
      <rPr>
        <sz val="11.5"/>
        <color rgb="FF000000"/>
        <rFont val="Times New Roman"/>
        <family val="1"/>
      </rPr>
      <t xml:space="preserve">Scheduled project completion date </t>
    </r>
  </si>
  <si>
    <r>
      <t>c.</t>
    </r>
    <r>
      <rPr>
        <sz val="7"/>
        <color rgb="FF000000"/>
        <rFont val="Times New Roman"/>
        <family val="1"/>
      </rPr>
      <t xml:space="preserve">       </t>
    </r>
    <r>
      <rPr>
        <sz val="11.5"/>
        <color rgb="FF000000"/>
        <rFont val="Times New Roman"/>
        <family val="1"/>
      </rPr>
      <t xml:space="preserve">Percent completed </t>
    </r>
  </si>
  <si>
    <r>
      <t>d.</t>
    </r>
    <r>
      <rPr>
        <sz val="7"/>
        <color rgb="FF000000"/>
        <rFont val="Times New Roman"/>
        <family val="1"/>
      </rPr>
      <t xml:space="preserve">      </t>
    </r>
    <r>
      <rPr>
        <sz val="11.5"/>
        <color rgb="FF000000"/>
        <rFont val="Times New Roman"/>
        <family val="1"/>
      </rPr>
      <t xml:space="preserve">Leveraged funds </t>
    </r>
  </si>
  <si>
    <t>Reported Total</t>
  </si>
  <si>
    <t>Completed and Reported</t>
  </si>
  <si>
    <t>Scheuled Completion Date</t>
  </si>
  <si>
    <t>cleanup plan</t>
  </si>
  <si>
    <t>? May not be possible</t>
  </si>
  <si>
    <t>craig/bill</t>
  </si>
  <si>
    <t>Poultry litter</t>
  </si>
  <si>
    <t>narrative</t>
  </si>
  <si>
    <t>narrative maybe quantitative</t>
  </si>
  <si>
    <t># of acres</t>
  </si>
  <si>
    <t>extract table from cleanup plan</t>
  </si>
  <si>
    <t>maybe number from a table and narrative</t>
  </si>
  <si>
    <t>cleanup plan (Page 11)</t>
  </si>
  <si>
    <t># acres</t>
  </si>
  <si>
    <t>narrative, possibly create a table or graphic</t>
  </si>
  <si>
    <t>Nicole and GRTS</t>
  </si>
  <si>
    <t>table and short narrative.</t>
  </si>
  <si>
    <t xml:space="preserve">link to report and last set of milestones. </t>
  </si>
  <si>
    <t>paragraph</t>
  </si>
  <si>
    <t>summary narrative, try to focus on yr accomplishments</t>
  </si>
  <si>
    <t>clean up report, website reference (we tighten it up and then have Todd review)</t>
  </si>
  <si>
    <t>narrative (perhaps a graphic)</t>
  </si>
  <si>
    <t>coastal zone separate ask.  CBPA- in cleanup plan</t>
  </si>
  <si>
    <t>separate ask (ask them for a report)</t>
  </si>
  <si>
    <t>as for narrative, # of meetings and Photo</t>
  </si>
  <si>
    <t>talk with laura mck, not in  Cleanup Plan</t>
  </si>
  <si>
    <t>OWLGAP</t>
  </si>
  <si>
    <t>Narrative</t>
  </si>
  <si>
    <t>List number of active and funded Roundtables. Include a paragraph for each roundtable including a summary of GRTS reporting and a summary from Susan Hale on Bay roundtables</t>
  </si>
  <si>
    <t>Request information from DMME: unless they already have a report from which we can glean data. We should ask for more specific information/give an outline of the information we need, instead of just asking for a paragraph</t>
  </si>
  <si>
    <t>Goal 1: Address NPS Pollutants</t>
  </si>
  <si>
    <t>Goal 2: Watershed Planning &amp; Implementation</t>
  </si>
  <si>
    <t>Goal 3: Document Improvement</t>
  </si>
  <si>
    <t>Goal 4: Public Awareness</t>
  </si>
  <si>
    <t>Goal 5: NPS Funding</t>
  </si>
  <si>
    <t>Watershed Roundtables</t>
  </si>
  <si>
    <t>Objectives</t>
  </si>
  <si>
    <t>1, 2, 3</t>
  </si>
  <si>
    <t>Activity 1: Biennially assess NPS pollution potential and indicators for prioritizing NPS corrective actions.</t>
  </si>
  <si>
    <t>Activity 2: Complete plans to address priority impaired waters so that 100% of our priority areas for 2016-2022 are met by September 2022.</t>
  </si>
  <si>
    <t>Activity 3: Establish a new set of priority waters for 2023-2029.</t>
  </si>
  <si>
    <t>Activity 4: Continue to develop TMDLs to work toward meeting 100% of our priority areas for 2023-2029.</t>
  </si>
  <si>
    <t>Activity 5: Develop approximately three (3) implementation plans (IPs) per year that address fifteen (15) total impaired waterbody segments.</t>
  </si>
  <si>
    <t>Activity 6: Develop a 6-year prioritization process for IP development and a biannual prioritized list of existing TMDLs to be addressed by IPs.</t>
  </si>
  <si>
    <t>Activity 7: Continually fund 10-15 implementation projects annually.</t>
  </si>
  <si>
    <t>1, 2, 5</t>
  </si>
  <si>
    <t>Activity 8: Update DEQ TMDL BMP Cost-share Guidelines biannually.</t>
  </si>
  <si>
    <t>Activity 9: Estimate and report annual reductions in nitrogen, phosphorous, sediment, and bacteria achieved via BMP implementation.</t>
  </si>
  <si>
    <t>Activity 10: Report on the progress of meeting goals and milestones of select number of implementation plans.</t>
  </si>
  <si>
    <t>Activity 11: Further develop databases and tools to track implementation progress.</t>
  </si>
  <si>
    <t>Activity 12: Update VA's NPS management plan every five years.</t>
  </si>
  <si>
    <t>Activity 13: Support the monitoring of key implementation plan watersheds with active BMP installation.</t>
  </si>
  <si>
    <t>W10, W11</t>
  </si>
  <si>
    <t>Activity 14: Identify waterbodies in state's 303(d) list and integrated report that are primarily impaired by NPS pollutants and demonstrate a significant trend of improved water quality.</t>
  </si>
  <si>
    <r>
      <t>1, 2, 4</t>
    </r>
    <r>
      <rPr>
        <b/>
        <sz val="10"/>
        <color theme="1"/>
        <rFont val="Calibri"/>
        <family val="2"/>
        <scheme val="minor"/>
      </rPr>
      <t xml:space="preserve">, </t>
    </r>
    <r>
      <rPr>
        <sz val="10"/>
        <color theme="1"/>
        <rFont val="Calibri"/>
        <family val="2"/>
        <scheme val="minor"/>
      </rPr>
      <t>5</t>
    </r>
  </si>
  <si>
    <t>Activity 15: Hold interagency meetings with target agency programs to further water quality improvement opportunities.</t>
  </si>
  <si>
    <t>Activity</t>
  </si>
  <si>
    <t>OWLGP, Narrative, from Lauren and also from data analysis</t>
  </si>
  <si>
    <t>OWLGAP staff, narrative</t>
  </si>
  <si>
    <t>Nicole, OWLGAP and Regional Offices. Individual reports (with Data)</t>
  </si>
  <si>
    <t>Narrative with data tables</t>
  </si>
  <si>
    <t>OWLGAP data analysis</t>
  </si>
  <si>
    <t>Numbers</t>
  </si>
  <si>
    <t>Narrative from Ram (get excerpt from last NQWI report)</t>
  </si>
  <si>
    <t>Narrative from Ram, update Tables, table of Delistins as it compares to what was in Management Plan</t>
  </si>
  <si>
    <t>narrative and data tables</t>
  </si>
  <si>
    <t>OWLGAP narrative</t>
  </si>
  <si>
    <t>number and table??</t>
  </si>
  <si>
    <t>OWLGAP narrative and data tables</t>
  </si>
  <si>
    <t>Request information from DMME</t>
  </si>
  <si>
    <t>narative and/or data table</t>
  </si>
  <si>
    <t>brief narrative with link</t>
  </si>
  <si>
    <t xml:space="preserve">Cleanup report </t>
  </si>
  <si>
    <t>Reference latest data report from BAY WIP 3. Reference milestone reporting. Only provide links</t>
  </si>
  <si>
    <t>narrative with maybe table</t>
  </si>
  <si>
    <t>Narrative with data table?</t>
  </si>
  <si>
    <t>Narrative with data tables and graphics</t>
  </si>
  <si>
    <t>CleanUp Report</t>
  </si>
  <si>
    <t>Start</t>
  </si>
  <si>
    <t>End</t>
  </si>
  <si>
    <t>Due</t>
  </si>
  <si>
    <t>8/15/20xx</t>
  </si>
  <si>
    <t>2/1/20xx</t>
  </si>
  <si>
    <t>NPS Annual Report</t>
  </si>
  <si>
    <t>Due Date</t>
  </si>
  <si>
    <t>OPTION 1</t>
  </si>
  <si>
    <t xml:space="preserve">Activity 1: Complete an annual Agricultural Needs Assessment to guide funding and program allocation decisions. </t>
  </si>
  <si>
    <t>1, 3, 4, 5</t>
  </si>
  <si>
    <t>Activity 2: Foster widespread adoption of cost-effective agricultural BMPs.</t>
  </si>
  <si>
    <t>1, 2</t>
  </si>
  <si>
    <t>Activity 3: Implement the five priority agricultural BMPs in the Chesapeake Bay watershed in order to meet the Commonwealth's nutrient and sediment pollution goals.</t>
  </si>
  <si>
    <t>Activity 4: Provide funding and technical assistance to Virginia's 47 Soil and Water Conservation Districts to deliver technical assistance to implement cost-share program.</t>
  </si>
  <si>
    <t>Activity 5: Develop Agricultural NPS Assessment Data.</t>
  </si>
  <si>
    <t>Activity 6: Implement policies outlined in the Phase III WIP for the Chesapeake Bay.</t>
  </si>
  <si>
    <t>Activity 7: Manage urban and agricultural nutrients found in fertilizers, manure, biosolids, and other sources.</t>
  </si>
  <si>
    <t>Activity 8: Train staff and public in the development of nutrient management plans.</t>
  </si>
  <si>
    <t>Activity 9: Continue to develop and implement programs to address unpermitted dairies, precision nutrient management planning, etc.</t>
  </si>
  <si>
    <t>Activity 10: Encourage the implementation of additional agricultural BMPs and promote increased reporting and verification of voluntary BMPs.</t>
  </si>
  <si>
    <t>Activity 11: Achieve widespread implementation of the RMP Program by agricultural producers.</t>
  </si>
  <si>
    <t>Activity 12: Identify water quality problems and help farmers correct them in a commonsense manner that accommodates both the farmer and the environment.</t>
  </si>
  <si>
    <t>Activity 13: Respond to all water quality complaints in a timely fashion.</t>
  </si>
  <si>
    <t>Activity 14: Provide programmatic outreach and education to Soil and Water Conservation Districts, farmers, and the general public.</t>
  </si>
  <si>
    <t>Watershed</t>
  </si>
  <si>
    <t>resource protection</t>
  </si>
  <si>
    <t>Activity 1: Protect public health and surface and groundwater quality.</t>
  </si>
  <si>
    <t>Activity 2: Maintain and develop programs that implement both the Sewage Handling and Disposal Regulations (12 VAC 5-610) and Regulations for Alternative Onsite Sewage Systems (12 VAC 5-613).</t>
  </si>
  <si>
    <t>1, 2, 3, 4</t>
  </si>
  <si>
    <t>Activity 3: Work to document and report the number of septic pump-outs, connections to public sewers, repairs, replacements, and alternative septic systems installed.</t>
  </si>
  <si>
    <t>1, 2,</t>
  </si>
  <si>
    <t>Activity 4: Implement the septic pump-out requirements of the Chesapeake Bay Preservation Act.</t>
  </si>
  <si>
    <t>Activity 5: Provide funding and technical services to initiate projects to address straight pipes and failing or failed residential onsite sewage systems identified in local NPS Implementation Plans.</t>
  </si>
  <si>
    <t>Activity 6: Pursue other sources of funding to address failing on-site sewage systems including but not limited to Revolving Loan Funds, Water Quality Improvement Fund, etc.</t>
  </si>
  <si>
    <t>Onsite Septic</t>
  </si>
  <si>
    <t>Activity 1: Reduce water quality impacts associated with resource extraction activities by proper site planning and best management practice implementation.</t>
  </si>
  <si>
    <t>Activity 2: Reduce NPS pollution from abandoned and orphaned mined land.</t>
  </si>
  <si>
    <t>Activity 3: Include water quality goals in prioritization of areas for reclamation activities.</t>
  </si>
  <si>
    <t>Activity 4: Document and report reclamation of active, orphaned, and abandoned mine sites.</t>
  </si>
  <si>
    <t>Activity 5: Enhance coordination between DEQ and DMME to collect and report data on BMPs installed on active mine sites as well as reclamation of active, abandoned, and orphaned mines.</t>
  </si>
  <si>
    <t>Objective B: Enforcement of Laws Objective</t>
  </si>
  <si>
    <t>Activity 6: DMME will interpret and enforce Virginia mining laws consistently and review mining and drilling permits, taking appropriate action to ensure compliance.</t>
  </si>
  <si>
    <t>Activity 7: DMME will inventory, monitor, and report areas contributing significant sediments and mine water discharges to the water resources of Virginia and consider the pollution as part of the selection process for determining which sites will be reclaimed.</t>
  </si>
  <si>
    <t>Activity 8: DMME will investigate reported occurrences of NPS pollution and when appropriate take action to eliminate, abate, or prevent water resource degradation.</t>
  </si>
  <si>
    <t>Activity 9: Document and report reclamation of active, orphaned, and abandoned mine sites.</t>
  </si>
  <si>
    <t>2, 3</t>
  </si>
  <si>
    <t>Activity 10: Continue to inventory abandoned and orphaned mine land sites to provide the capability to target impaired waterbodies and to provide an ongoing basis for prioritizing and assessing program effectiveness.</t>
  </si>
  <si>
    <t>Activity 1: Increase nutrient management planning to include 85% of all applicable state-owned land.</t>
  </si>
  <si>
    <t>Activity 2: Control NPS pollution from developed sites to protect downstream properties and local health.</t>
  </si>
  <si>
    <t>Activity 3: Implement state policies outlined in Virginia’s Phase III Watershed Implementation Plan for the Chesapeake Bay TMDL.</t>
  </si>
  <si>
    <t>Activity 4: Fund, where possible, urban components of EPA-approved implementation plans for activities not directly implementing a permit.</t>
  </si>
  <si>
    <t>Developed Lands</t>
  </si>
  <si>
    <t>1, 2, 4</t>
  </si>
  <si>
    <t>Activity 1: Provide technical services, best management practices information, and silvicultural activity enforcement on the Commonwealth's forest watersheds, non‐tidal wetlands and riparian areas to help ensure the quality of drinking and recreational waters from these areas for future generations.</t>
  </si>
  <si>
    <t>F1, F4</t>
  </si>
  <si>
    <t>Activity 2: Provide cost-share to implement forestry BMPs.</t>
  </si>
  <si>
    <t>Activity 3: Protect and enhance water quality by increasing compliance with BMPs on forest harvest sites.</t>
  </si>
  <si>
    <t>Activity 4: Maintain robust Harvest Inspection and Logger Education Programs.</t>
  </si>
  <si>
    <t>Activity 5: Utilize and support the water quality law enforcement program.</t>
  </si>
  <si>
    <t>Activity 6: Monitor streams for sediment deposition.</t>
  </si>
  <si>
    <t>Activity 7: Implement state policies outlined in Phase III WIP for the Chesapeake Bay.</t>
  </si>
  <si>
    <t>Activity 8: Increase the amount of forestland protected and/or established in Virginia watersheds.</t>
  </si>
  <si>
    <t>Activity 9: Work with partners, agencies and groups to establish new buffers as outlined in the Riparian Forest Buffer Implementation Plan.</t>
  </si>
  <si>
    <t>4, 5</t>
  </si>
  <si>
    <t>Activity 10: Provide educational opportunities aimed at promoting an increase in riparian plantings and educating landowners on the importance of forests for water quality.</t>
  </si>
  <si>
    <t>Activity 11: Mitigate the water quality impacts of urban and suburban stormwater and impervious surfaces.</t>
  </si>
  <si>
    <t>Activity 12: Develop and implement programs that encourage the implementation of tree planting projects and forest management strategies.</t>
  </si>
  <si>
    <t>Activity 13: Encourage municipalities to include the use of forests and trees as a stormwater BMP.</t>
  </si>
  <si>
    <t>Activity 1: Establish watershed roundtables for priority river basins to provide watershed-based forums for stakeholders to participate in defining critical watershed needs, targeting problems for solutions, and providing input on potential management options to restore and protect water quality.</t>
  </si>
  <si>
    <t xml:space="preserve">Activity 2: Provide funding for at least eight watershed roundtables annually (through Section 319(h)) for Southern Rivers and Chesapeake Bay Implementation Grant for Bay roundtables. </t>
  </si>
  <si>
    <t>Source Sector</t>
  </si>
  <si>
    <t>Goal(s)</t>
  </si>
  <si>
    <t>Report Order</t>
  </si>
  <si>
    <t>G1</t>
  </si>
  <si>
    <t>G2</t>
  </si>
  <si>
    <t>G3</t>
  </si>
  <si>
    <t>G4</t>
  </si>
  <si>
    <t>G5</t>
  </si>
  <si>
    <t>Goal Title</t>
  </si>
  <si>
    <t>Goal Description</t>
  </si>
  <si>
    <t>Address NPS Pollutants: Eliminate or reduce priority NPS pollutants and causes of impairment. The examples of primary NPS pollutants, causes of impairment, and threats to high quality waters addressed by Virginia's NPS Management Program are: o Nutrients and sediment from diffuse sources or erosion including agricultural runoff, unpermitted stormwater runoff, and erosion due to hydrologic alteration of streams; o Bacteria from NPS sources such as onsite septic systems or other unpermitted decentralized wastewater treatment systems, non-permitted agricultural sources, or pet waste; o Impairments from legacy mining operations that were never covered by permit; ando Impairments from legacy forestry operations.</t>
  </si>
  <si>
    <t>Watershed Planning &amp; Implementation: Develop and implement TMDLs, TMDL alternatives, and watershed-based plans to identify, restore, and protect priority watersheds.</t>
  </si>
  <si>
    <t>Document Improvement: Focus effort to document pollutant reductions and water quality improvements, and assess the effectiveness of efforts to restore and protect priority watersheds.</t>
  </si>
  <si>
    <t>Public Awareness: Increase public awareness of NPS pollutants and causes of impairments and encourage individuals to adopt behaviors to reduce NPS pollutants and causes of impairments.</t>
  </si>
  <si>
    <t>NPS Funding: Identify and effectively leverage financial and technical resources and help stakeholders identify funding sources to restore and protect watersheds.</t>
  </si>
  <si>
    <t>Goal</t>
  </si>
  <si>
    <t>Row Labels</t>
  </si>
  <si>
    <t>Grand Total</t>
  </si>
  <si>
    <t>AG</t>
  </si>
  <si>
    <t>FO</t>
  </si>
  <si>
    <t>DL</t>
  </si>
  <si>
    <t>OS</t>
  </si>
  <si>
    <t>WR</t>
  </si>
  <si>
    <t>RP</t>
  </si>
  <si>
    <t>W01</t>
  </si>
  <si>
    <t>A01</t>
  </si>
  <si>
    <t>A03</t>
  </si>
  <si>
    <t>A05</t>
  </si>
  <si>
    <t>A07</t>
  </si>
  <si>
    <t>A08</t>
  </si>
  <si>
    <t>A09</t>
  </si>
  <si>
    <t>F02</t>
  </si>
  <si>
    <t>F03</t>
  </si>
  <si>
    <t>F04</t>
  </si>
  <si>
    <t>R01</t>
  </si>
  <si>
    <t>S01</t>
  </si>
  <si>
    <t>S02</t>
  </si>
  <si>
    <t>U01</t>
  </si>
  <si>
    <t>W04</t>
  </si>
  <si>
    <t>W06</t>
  </si>
  <si>
    <t>W07</t>
  </si>
  <si>
    <t>1</t>
  </si>
  <si>
    <t>S1, S2</t>
  </si>
  <si>
    <t>Milestone(s)</t>
  </si>
  <si>
    <t>Goal #</t>
  </si>
  <si>
    <t>W02-a</t>
  </si>
  <si>
    <t>W02-b</t>
  </si>
  <si>
    <t>W02-c</t>
  </si>
  <si>
    <t>W03-a</t>
  </si>
  <si>
    <t>W03-b</t>
  </si>
  <si>
    <t>W05</t>
  </si>
  <si>
    <t>W08-a</t>
  </si>
  <si>
    <t>W08-b</t>
  </si>
  <si>
    <t>W08-c</t>
  </si>
  <si>
    <t>W08-d</t>
  </si>
  <si>
    <t>W08-e</t>
  </si>
  <si>
    <t>W10-a</t>
  </si>
  <si>
    <t>W10-b</t>
  </si>
  <si>
    <t>W10-c</t>
  </si>
  <si>
    <t>W10-d</t>
  </si>
  <si>
    <t>A02-a</t>
  </si>
  <si>
    <t>A02-g</t>
  </si>
  <si>
    <t>Total Number of Priority BMPS</t>
  </si>
  <si>
    <t>A02-b</t>
  </si>
  <si>
    <t>A02-c</t>
  </si>
  <si>
    <t>A02-d</t>
  </si>
  <si>
    <t>A02-e</t>
  </si>
  <si>
    <t>A02-f</t>
  </si>
  <si>
    <t>A02-h</t>
  </si>
  <si>
    <t>A04-b</t>
  </si>
  <si>
    <t>A04-a</t>
  </si>
  <si>
    <t>A06-a</t>
  </si>
  <si>
    <t>A06-b</t>
  </si>
  <si>
    <t>Objective A: Healthy Waters Program Objective</t>
  </si>
  <si>
    <t>Activity 1: Implement Healthy Waters Program, partially through 319 funds.</t>
  </si>
  <si>
    <t>Activity 2: Continue to undertake regulatory compliance evaluations and provide technical assistance to support implementation of the Chesapeake Bay Preservation Act.</t>
  </si>
  <si>
    <t>Activity 3: Implement components of the Coastal NPS Program through the Virginia Coastal Zone Management Program, including cumulative and secondary impacts to water resources.</t>
  </si>
  <si>
    <t>Activity 4: The Source Water Protection Program will continue to focus on education, empowerment, and financing initiatives through its various programs and partnerships.</t>
  </si>
  <si>
    <t>P01</t>
  </si>
  <si>
    <t>P02</t>
  </si>
  <si>
    <t>P03</t>
  </si>
  <si>
    <t>P04</t>
  </si>
  <si>
    <t>S03-a</t>
  </si>
  <si>
    <t>S03-c</t>
  </si>
  <si>
    <t>S03-b</t>
  </si>
  <si>
    <t>M01</t>
  </si>
  <si>
    <t>M02</t>
  </si>
  <si>
    <t>M03</t>
  </si>
  <si>
    <t>M04</t>
  </si>
  <si>
    <t>M05</t>
  </si>
  <si>
    <t>M1, M2</t>
  </si>
  <si>
    <t>M1-M5</t>
  </si>
  <si>
    <t>C,b</t>
  </si>
  <si>
    <t>FO1-a</t>
  </si>
  <si>
    <t>F01-b</t>
  </si>
  <si>
    <t>W09-a</t>
  </si>
  <si>
    <t>W09-b</t>
  </si>
  <si>
    <t>Data reported to WPT &amp; GRTS</t>
  </si>
  <si>
    <t>F01-a</t>
  </si>
  <si>
    <t>Unique  Activity Code</t>
  </si>
  <si>
    <t>M:A1</t>
  </si>
  <si>
    <t>M:A2</t>
  </si>
  <si>
    <t>M:A3</t>
  </si>
  <si>
    <t>M:A4</t>
  </si>
  <si>
    <t>M:A5</t>
  </si>
  <si>
    <t>M:B6</t>
  </si>
  <si>
    <t>M:C7</t>
  </si>
  <si>
    <t>M:C8</t>
  </si>
  <si>
    <t>M:C9</t>
  </si>
  <si>
    <t>M:D10</t>
  </si>
  <si>
    <t>U:A1</t>
  </si>
  <si>
    <t>U:B2</t>
  </si>
  <si>
    <t>U:B3</t>
  </si>
  <si>
    <t>U:B4</t>
  </si>
  <si>
    <t>F:A1</t>
  </si>
  <si>
    <t>F:B2</t>
  </si>
  <si>
    <t>F:B3</t>
  </si>
  <si>
    <t>F:B4</t>
  </si>
  <si>
    <t>F:B5</t>
  </si>
  <si>
    <t>F:B6</t>
  </si>
  <si>
    <t>F:B7</t>
  </si>
  <si>
    <t>F:C8</t>
  </si>
  <si>
    <t>F:C9</t>
  </si>
  <si>
    <t>F:C10</t>
  </si>
  <si>
    <t>F:D11</t>
  </si>
  <si>
    <t>F:D12</t>
  </si>
  <si>
    <t>F:D13</t>
  </si>
  <si>
    <t>R:A1</t>
  </si>
  <si>
    <t>R:A2</t>
  </si>
  <si>
    <t>S:A1</t>
  </si>
  <si>
    <t>S:B2</t>
  </si>
  <si>
    <t>S:C3</t>
  </si>
  <si>
    <t>S:D4</t>
  </si>
  <si>
    <t>S:D5</t>
  </si>
  <si>
    <t>S:D6</t>
  </si>
  <si>
    <t>A:A1</t>
  </si>
  <si>
    <t>A:A2</t>
  </si>
  <si>
    <t>A:A3</t>
  </si>
  <si>
    <t>A:A4</t>
  </si>
  <si>
    <t>A:A5</t>
  </si>
  <si>
    <t>A:A6</t>
  </si>
  <si>
    <t>A:B7</t>
  </si>
  <si>
    <t>A:B8</t>
  </si>
  <si>
    <t>A:B9</t>
  </si>
  <si>
    <t>A:C10</t>
  </si>
  <si>
    <t>A:C11</t>
  </si>
  <si>
    <t>A:D12</t>
  </si>
  <si>
    <t>A:D13</t>
  </si>
  <si>
    <t>A:D14</t>
  </si>
  <si>
    <t>P:A1</t>
  </si>
  <si>
    <t>P:A2</t>
  </si>
  <si>
    <t>P:A3</t>
  </si>
  <si>
    <t>P:A4</t>
  </si>
  <si>
    <t>W:A1</t>
  </si>
  <si>
    <t>W:A2</t>
  </si>
  <si>
    <t>W:A3</t>
  </si>
  <si>
    <t>W:A4</t>
  </si>
  <si>
    <t>W:B5</t>
  </si>
  <si>
    <t>W:B6</t>
  </si>
  <si>
    <t>W:C7</t>
  </si>
  <si>
    <t>W:C8</t>
  </si>
  <si>
    <t>W:C9</t>
  </si>
  <si>
    <t>W:C10</t>
  </si>
  <si>
    <t>W:C11</t>
  </si>
  <si>
    <t>W:D12</t>
  </si>
  <si>
    <t>W:E13</t>
  </si>
  <si>
    <t>W:E14</t>
  </si>
  <si>
    <t>W:E15</t>
  </si>
  <si>
    <t>Master List for Management Plan</t>
  </si>
  <si>
    <t>Develop 6 year Prioritization for IP Development</t>
  </si>
  <si>
    <t>Develop 3 IPs annually</t>
  </si>
  <si>
    <t>Annually address 12 impaired waterbody segments with IP development</t>
  </si>
  <si>
    <t>Issue a 3 Request for Applications over the course of 5 years</t>
  </si>
  <si>
    <t># new projects</t>
  </si>
  <si>
    <t>Report the number of active projects (15-20) annually from all 319 funding</t>
  </si>
  <si>
    <t>Develop and implement 2-5 new implementation projects every year</t>
  </si>
  <si>
    <t>Detailed Goal Description</t>
  </si>
  <si>
    <t>Annually report PR data in GRTS</t>
  </si>
  <si>
    <t>Annual Nitrogen reductions from all IP projects annually</t>
  </si>
  <si>
    <t>Annual Bacteria reductions from all IP projects annually</t>
  </si>
  <si>
    <t>Annual Sediment reductions from all IP projects annually</t>
  </si>
  <si>
    <t>Annual Phosphorus reductions from all IP projects annually</t>
  </si>
  <si>
    <t>Reporting</t>
  </si>
  <si>
    <t>VAFY</t>
  </si>
  <si>
    <t>Date Range</t>
  </si>
  <si>
    <t>7/1/19-6/30/20</t>
  </si>
  <si>
    <t>7/1/20-6/30/21</t>
  </si>
  <si>
    <t>7/1/21-6/30/22</t>
  </si>
  <si>
    <t>7/1/22-6/30/23</t>
  </si>
  <si>
    <t>7/1/23-6/30/24</t>
  </si>
  <si>
    <t>Due date</t>
  </si>
  <si>
    <t>Source of information</t>
  </si>
  <si>
    <t>Cleanup Report</t>
  </si>
  <si>
    <t>Agency Partner Request</t>
  </si>
  <si>
    <t>OWLGAP Staff</t>
  </si>
  <si>
    <t>Other DEQ Program Staff</t>
  </si>
  <si>
    <t>Nicole Sandberg</t>
  </si>
  <si>
    <t>Heather Longo</t>
  </si>
  <si>
    <t>Rick Hill</t>
  </si>
  <si>
    <t>Kelly Meadows</t>
  </si>
  <si>
    <t>Key Contact</t>
  </si>
  <si>
    <t>Ashley Wendt</t>
  </si>
  <si>
    <t>Mark Richards</t>
  </si>
  <si>
    <t>Ram Gupta</t>
  </si>
  <si>
    <t>DEQ-OWLGAP</t>
  </si>
  <si>
    <t>Kristy Woodall</t>
  </si>
  <si>
    <t>Stephanie Kreps</t>
  </si>
  <si>
    <t>DEQ-SWRO</t>
  </si>
  <si>
    <t>Sara Botenfield</t>
  </si>
  <si>
    <t>DEQ-VRO</t>
  </si>
  <si>
    <t>James Moneymaker</t>
  </si>
  <si>
    <t>DEQ-BRRO</t>
  </si>
  <si>
    <t>Dave Evans</t>
  </si>
  <si>
    <t>DEQ-NRO</t>
  </si>
  <si>
    <t>Kristie Britte</t>
  </si>
  <si>
    <t>DEQ-TRO</t>
  </si>
  <si>
    <t>Jennifer Palmoree</t>
  </si>
  <si>
    <t>DEQ-PRO</t>
  </si>
  <si>
    <t>Susan Hale</t>
  </si>
  <si>
    <t>DEQ-Office of Ecology</t>
  </si>
  <si>
    <t>DEQ-CZM</t>
  </si>
  <si>
    <t>VDH-Source Water</t>
  </si>
  <si>
    <t>VDH-Onsite</t>
  </si>
  <si>
    <t>VDMME-DME</t>
  </si>
  <si>
    <t>VDMME-DMLR</t>
  </si>
  <si>
    <t>VDOF</t>
  </si>
  <si>
    <t>Agency Program</t>
  </si>
  <si>
    <t>Reporting year</t>
  </si>
  <si>
    <t>W03-c</t>
  </si>
  <si>
    <t>W00</t>
  </si>
  <si>
    <t>Provide annual progress reports for 5 to 10 319-funded implementation projects active in a given year</t>
  </si>
  <si>
    <t>W09-c</t>
  </si>
  <si>
    <t>WPT Data</t>
  </si>
  <si>
    <t>GRTS Data entry</t>
  </si>
  <si>
    <t>Annually enter BMP data into GRTS by February 28 for 319(h) funded projects</t>
  </si>
  <si>
    <t xml:space="preserve">Annually provide EPA BMP report for  WPT entry </t>
  </si>
  <si>
    <t>Submit data to Storet Help Desk every year by 1/31 for 319-funded DEQ data</t>
  </si>
  <si>
    <t>W11-a</t>
  </si>
  <si>
    <t>W11-b</t>
  </si>
  <si>
    <t>Number of NWQI sites monitored Annually</t>
  </si>
  <si>
    <t>Report on NWQI in Virginia</t>
  </si>
  <si>
    <t>W12-a</t>
  </si>
  <si>
    <t>W12-b</t>
  </si>
  <si>
    <t>Report  from Integrated Report</t>
  </si>
  <si>
    <t xml:space="preserve">Objective A: Urban Nutrient Management </t>
  </si>
  <si>
    <t xml:space="preserve">Objective B: Stormwater and Developed Lands </t>
  </si>
  <si>
    <t xml:space="preserve">Objective B: Forestry BMP Implementation </t>
  </si>
  <si>
    <t xml:space="preserve">Objective C: Riparian Buffer Initiative </t>
  </si>
  <si>
    <t xml:space="preserve">Objective D: Urban Forestry Initiative </t>
  </si>
  <si>
    <t xml:space="preserve">Objective A: Watershed Roundtable Initiative </t>
  </si>
  <si>
    <t>Objective A: General Forestry Program</t>
  </si>
  <si>
    <t xml:space="preserve">Objective A: Watershed Assessment and TMDL Development </t>
  </si>
  <si>
    <t xml:space="preserve">Objective B: Implementation Plan Development </t>
  </si>
  <si>
    <t xml:space="preserve">Objective C: Watershed Implementation Project </t>
  </si>
  <si>
    <t xml:space="preserve">Objective E: Water Quality Improvement </t>
  </si>
  <si>
    <t xml:space="preserve">Objective A: Agricultural BMP Implementation </t>
  </si>
  <si>
    <t xml:space="preserve">Objective B: Nutrient Management </t>
  </si>
  <si>
    <t xml:space="preserve">Objective C: Resource Management Planning </t>
  </si>
  <si>
    <t xml:space="preserve">Objective D: Agricultural Stewardship Act Program </t>
  </si>
  <si>
    <t xml:space="preserve">Objective D: DEQ Grants and Programs </t>
  </si>
  <si>
    <t xml:space="preserve">Objective A: General Resource Extraction </t>
  </si>
  <si>
    <t xml:space="preserve">Objective C: Identifying Sources of Water Quality Degradation </t>
  </si>
  <si>
    <t>Objective D: Compliant NPS Pollution Management Program</t>
  </si>
  <si>
    <t>Objective B: Chesapeake Bay Preservation Act Program</t>
  </si>
  <si>
    <t>Objective C: Coastal Nonpoint Source Program</t>
  </si>
  <si>
    <t>Objective D: Source Water Protection Program</t>
  </si>
  <si>
    <t>Objective A: General Onsite Sewage and Water Program</t>
  </si>
  <si>
    <t>Objective B: Regulation Implementation</t>
  </si>
  <si>
    <t>Objective C: Support Best Management Practice Installation</t>
  </si>
  <si>
    <t>Objective D: Implementation of Abandoned and Orphaned Mined Land Programs</t>
  </si>
  <si>
    <t>Resource Potection</t>
  </si>
  <si>
    <t xml:space="preserve">Objective B: Chesapeake Bay Preservation Act Program </t>
  </si>
  <si>
    <t xml:space="preserve">Objective C: Coastal Nonpoint Source Program </t>
  </si>
  <si>
    <t xml:space="preserve">Objective D: Source Water Protection Program </t>
  </si>
  <si>
    <t xml:space="preserve">Objective A: General Forestry Program </t>
  </si>
  <si>
    <t xml:space="preserve">Objective D: Implementation of Abandoned and Orphaned Mined Land Programs </t>
  </si>
  <si>
    <t xml:space="preserve">Objective C: Support Best Management Practice Installation </t>
  </si>
  <si>
    <t xml:space="preserve">Objective A: General Onsite Sewage and Water Program </t>
  </si>
  <si>
    <t xml:space="preserve">Objective B: Regulation Implementation </t>
  </si>
  <si>
    <t>Goals</t>
  </si>
  <si>
    <t>1, 3-5</t>
  </si>
  <si>
    <t>1,3-4</t>
  </si>
  <si>
    <t>Activities</t>
  </si>
  <si>
    <t>12-14</t>
  </si>
  <si>
    <t>10-22</t>
  </si>
  <si>
    <t>1-6</t>
  </si>
  <si>
    <t>7-9</t>
  </si>
  <si>
    <t>Milestones</t>
  </si>
  <si>
    <t>A5, A6</t>
  </si>
  <si>
    <t>A1,A2,A3,A5,A8,A9</t>
  </si>
  <si>
    <t>1, 2, 4, 5</t>
  </si>
  <si>
    <t>FY20</t>
  </si>
  <si>
    <t>FY22</t>
  </si>
  <si>
    <t>FY23</t>
  </si>
  <si>
    <t>FY21</t>
  </si>
  <si>
    <t>FY24</t>
  </si>
  <si>
    <t>FY20 Progress</t>
  </si>
  <si>
    <t>FY21 Progress</t>
  </si>
  <si>
    <t>FY22 Progress</t>
  </si>
  <si>
    <t>FY23 Progress</t>
  </si>
  <si>
    <t>FY24 Progress</t>
  </si>
  <si>
    <t>Key Program Area</t>
  </si>
  <si>
    <t>S1, S3</t>
  </si>
  <si>
    <t>S1, S2, S3</t>
  </si>
  <si>
    <t>Order</t>
  </si>
  <si>
    <t>Agricultural Needs Assessment Conducted and Reported</t>
  </si>
  <si>
    <t>Priority Agricultural BMPs reported</t>
  </si>
  <si>
    <t>Acres of Nutrient Management Plans reported</t>
  </si>
  <si>
    <t>Number of Priority BMPs Reported</t>
  </si>
  <si>
    <t>Number of Animal Waste Facilities Installed</t>
  </si>
  <si>
    <t>Acres of Cover Crops Installed</t>
  </si>
  <si>
    <t>Acres of Riparian Buffers Installed</t>
  </si>
  <si>
    <t>Linear Ft of Livestock Stream Exclusion</t>
  </si>
  <si>
    <t>Tons of Poultry Litter addressed</t>
  </si>
  <si>
    <t>tons</t>
  </si>
  <si>
    <t>NPS Asssessment Report Submitted</t>
  </si>
  <si>
    <t>Report of Nutrient Management Program</t>
  </si>
  <si>
    <t>Number of Agricultural BMPs Installed</t>
  </si>
  <si>
    <t>Status of the Virginia RMP program Rreported</t>
  </si>
  <si>
    <t xml:space="preserve"> Acres of land in RMP</t>
  </si>
  <si>
    <t>Report on Virginia Agricultural Stewardship Act</t>
  </si>
  <si>
    <t>Number of Agricultural BMPS associated with NPS Implementation Plan Projects</t>
  </si>
  <si>
    <t>Biannual Chesapeake Bay WIP III Milestone Status Reported</t>
  </si>
  <si>
    <t>Acres riparian buffers installed</t>
  </si>
  <si>
    <t>Acres forests protected by easement</t>
  </si>
  <si>
    <t>Report on overall Forestry BMP Program</t>
  </si>
  <si>
    <t>Report on Orphaned and Abandoned Mine Land Program</t>
  </si>
  <si>
    <t>Number of WQ related plans/reviews conducted</t>
  </si>
  <si>
    <t>Number of Orphaned Mine Lands inventoried</t>
  </si>
  <si>
    <t>Number of investigations conducted</t>
  </si>
  <si>
    <t>Number of Meetings and Events held</t>
  </si>
  <si>
    <t>Report on the Healthy Waters Program</t>
  </si>
  <si>
    <t>Number of Meetings held to address the Source Water Protection Strategy</t>
  </si>
  <si>
    <t>Report on the Chesapeake Bay Preservation Act Program and the Coastal Zone Management Program</t>
  </si>
  <si>
    <t>Report on Progress of the Virginia Coastal Nonpoint Source Program</t>
  </si>
  <si>
    <t>Status Report on Virginia Watershed Roundtable Support Activity</t>
  </si>
  <si>
    <t>Number of Septic BMPs funded</t>
  </si>
  <si>
    <t>Report on the status of the 319-funded BMP program</t>
  </si>
  <si>
    <t>Pounds of Nitrogen reduced as result of 319-h funded activity</t>
  </si>
  <si>
    <t>Bacteria pollution reductions as reported in GRTS'</t>
  </si>
  <si>
    <t>Number of interagency meetings</t>
  </si>
  <si>
    <t>Milestone Target</t>
  </si>
  <si>
    <t>Milestone Reporting Unite</t>
  </si>
  <si>
    <t>Report in GRTS Annual Nitrogen reductions from all IP projects annually</t>
  </si>
  <si>
    <t>Report in GRTS  Annual Phosphorus reductions from all IP projects annually</t>
  </si>
  <si>
    <t>Report in GRTS  Sediment reductions from all IP projects annually</t>
  </si>
  <si>
    <t>Report in GRTS  Bacteria reductions from all IP projects annually</t>
  </si>
  <si>
    <t>% Completed</t>
  </si>
  <si>
    <t>Reported in 2020</t>
  </si>
  <si>
    <t>Milstone Goal #</t>
  </si>
  <si>
    <t xml:space="preserve"> Agriculture</t>
  </si>
  <si>
    <t>Milestone</t>
  </si>
  <si>
    <t>3-7, 10-13</t>
  </si>
  <si>
    <t>7,10</t>
  </si>
  <si>
    <t>1,2,5,6</t>
  </si>
  <si>
    <t>3-5</t>
  </si>
  <si>
    <t>1-4,6</t>
  </si>
  <si>
    <t>1-4,6,9</t>
  </si>
  <si>
    <t>2-4</t>
  </si>
  <si>
    <t>5-6</t>
  </si>
  <si>
    <t>Milestone Reporting Units</t>
  </si>
  <si>
    <t>Acres of land in RMP</t>
  </si>
  <si>
    <t>2019-2024 Virginia NPS Milstones</t>
  </si>
  <si>
    <t>Milestone Reporting Unit</t>
  </si>
  <si>
    <t>Amount completed</t>
  </si>
  <si>
    <t>Reporting Comment</t>
  </si>
  <si>
    <t>A02</t>
  </si>
  <si>
    <t>A04</t>
  </si>
  <si>
    <t>A06</t>
  </si>
  <si>
    <t>F01</t>
  </si>
  <si>
    <t>FO1</t>
  </si>
  <si>
    <t>S03</t>
  </si>
  <si>
    <t>W02</t>
  </si>
  <si>
    <t>W03</t>
  </si>
  <si>
    <t>W08</t>
  </si>
  <si>
    <t>W09</t>
  </si>
  <si>
    <t>WP</t>
  </si>
  <si>
    <t>U</t>
  </si>
  <si>
    <t>Plan Component</t>
  </si>
  <si>
    <t>Year</t>
  </si>
  <si>
    <t>FY19</t>
  </si>
  <si>
    <t>FY25</t>
  </si>
  <si>
    <t>VLOOKUP(A14,Look_Up!$J$3:$R$20, 2, FALSE)</t>
  </si>
  <si>
    <t>FID Number</t>
  </si>
  <si>
    <t>Grant Title</t>
  </si>
  <si>
    <t>Issue Date</t>
  </si>
  <si>
    <t>Expiration Date</t>
  </si>
  <si>
    <t>Sub-award Expiration</t>
  </si>
  <si>
    <t>Total Award</t>
  </si>
  <si>
    <t>CFDA</t>
  </si>
  <si>
    <t>Project</t>
  </si>
  <si>
    <t>00349913</t>
  </si>
  <si>
    <t>FY 2013 VA NPS Program</t>
  </si>
  <si>
    <t>66.460</t>
  </si>
  <si>
    <t>61613</t>
  </si>
  <si>
    <t>FFY13</t>
  </si>
  <si>
    <t>00349914</t>
  </si>
  <si>
    <t>FY 2014 VA NPS Program</t>
  </si>
  <si>
    <t>61614</t>
  </si>
  <si>
    <t>FFY14</t>
  </si>
  <si>
    <t>00349915</t>
  </si>
  <si>
    <t>FY 2015 VA NPS Program</t>
  </si>
  <si>
    <t>61615</t>
  </si>
  <si>
    <t>FFY15</t>
  </si>
  <si>
    <t>00349916</t>
  </si>
  <si>
    <t>FY 2016 VA NPS Program</t>
  </si>
  <si>
    <t>61616</t>
  </si>
  <si>
    <t>FFY16</t>
  </si>
  <si>
    <t>00349917</t>
  </si>
  <si>
    <t>FY 2017 VA NPS Program</t>
  </si>
  <si>
    <t>61617</t>
  </si>
  <si>
    <t>FFY17</t>
  </si>
  <si>
    <t>00349918</t>
  </si>
  <si>
    <t>FY 2018 VA NPS Program</t>
  </si>
  <si>
    <t>61618</t>
  </si>
  <si>
    <t>FFY18</t>
  </si>
  <si>
    <t>00349919</t>
  </si>
  <si>
    <t>FY 2019 VA NPS Program</t>
  </si>
  <si>
    <t>61619</t>
  </si>
  <si>
    <t>FFY19</t>
  </si>
  <si>
    <t>00349920</t>
  </si>
  <si>
    <t>FY 2020 VA NPS Program</t>
  </si>
  <si>
    <t>62620</t>
  </si>
  <si>
    <t>FFY20</t>
  </si>
  <si>
    <t>00349921</t>
  </si>
  <si>
    <t>FY 2021 VA NPS Program</t>
  </si>
  <si>
    <t>62621</t>
  </si>
  <si>
    <t>FFY21</t>
  </si>
  <si>
    <t>00349922</t>
  </si>
  <si>
    <t>FY 2022 VA NPS Program</t>
  </si>
  <si>
    <t>62622</t>
  </si>
  <si>
    <t>FFY22</t>
  </si>
  <si>
    <t>VLOOKUP(A8,LU_All!$A$53:$C$94,2,FALSE)</t>
  </si>
  <si>
    <t>Milestone Status</t>
  </si>
  <si>
    <t>Active</t>
  </si>
  <si>
    <t>Complete</t>
  </si>
  <si>
    <t>Behind Schedule</t>
  </si>
  <si>
    <t>Entered by</t>
  </si>
  <si>
    <t>[Year]</t>
  </si>
  <si>
    <t>[Milestone Status]</t>
  </si>
  <si>
    <t>[DEQ Staff]</t>
  </si>
  <si>
    <t>[Plan Component]</t>
  </si>
  <si>
    <t>[Milestone #]</t>
  </si>
  <si>
    <t>DEQ/DMME</t>
  </si>
  <si>
    <t>SWCDs</t>
  </si>
  <si>
    <t>VCE</t>
  </si>
  <si>
    <t>Other</t>
  </si>
  <si>
    <t>[Lead]</t>
  </si>
  <si>
    <t>LU_Plancomponent</t>
  </si>
  <si>
    <t>[Mileston #]</t>
  </si>
  <si>
    <t>OFFSET(LU_All!$O$3,1,MATCH(ReportingTool!$A5,LU_All!$O$3:$V$3,0)-1,15,1)</t>
  </si>
  <si>
    <t>[Ag Milestones]</t>
  </si>
  <si>
    <t>[Forestry Milestones]</t>
  </si>
  <si>
    <t>[Septic Milestones</t>
  </si>
  <si>
    <t>[Mining Milestones]</t>
  </si>
  <si>
    <t>[Protection Milestones]</t>
  </si>
  <si>
    <t>[Urban Milestones]</t>
  </si>
  <si>
    <t>[Water Planning Milestones]</t>
  </si>
  <si>
    <t>[sub-milestone #]</t>
  </si>
  <si>
    <t>Report on Virginia Agricultural Stewardship Act including # of complaints and # respones/actions</t>
  </si>
  <si>
    <t>Number of Agricultural BMPS associated with NPS Implementation Plan Projects entered into GRTs</t>
  </si>
  <si>
    <t>Pounds of Nitrogen reduced as result of 319-h funded activity as reported in GRTS</t>
  </si>
  <si>
    <t>M01-a</t>
  </si>
  <si>
    <t>M01-b</t>
  </si>
  <si>
    <t>M01-c</t>
  </si>
  <si>
    <t># sites reclaimed</t>
  </si>
  <si>
    <t>type OML reclamation</t>
  </si>
  <si>
    <t># of OML reclamation sites</t>
  </si>
  <si>
    <t>Type of reclamation sites</t>
  </si>
  <si>
    <t>P02-a</t>
  </si>
  <si>
    <t>P02-b</t>
  </si>
  <si>
    <t>Report on the  Coastal Zone Management Program</t>
  </si>
  <si>
    <t>Report on the Chesapeake Bay Preservation Act Program</t>
  </si>
  <si>
    <t>P01-a</t>
  </si>
  <si>
    <t>P01-b</t>
  </si>
  <si>
    <t>[Enter any additional information or comments]</t>
  </si>
  <si>
    <t>Reporting Agencies</t>
  </si>
  <si>
    <t>[Status]</t>
  </si>
  <si>
    <t>Report Year</t>
  </si>
  <si>
    <t xml:space="preserve">Number of BMPs installed/funded; Reported in Chesapeake Bay and VA Waters Cleanup Plan Report </t>
  </si>
  <si>
    <t>Estimated End Date</t>
  </si>
  <si>
    <t>Estimated Frequency</t>
  </si>
  <si>
    <t>Periodic</t>
  </si>
  <si>
    <t>Annual</t>
  </si>
  <si>
    <t>Biannual</t>
  </si>
  <si>
    <t>Once</t>
  </si>
  <si>
    <t xml:space="preserve"> Total Completed</t>
  </si>
  <si>
    <t>\\DEQV12CSCAPP1\TMDLworking\NPS\Policy-Guidance-Plans\NPSMgmtPlan\2019Plan\Tracking&amp;Reporting\NPS2019-2024_ReportingTool_v1</t>
  </si>
  <si>
    <r>
      <t xml:space="preserve">Resource </t>
    </r>
    <r>
      <rPr>
        <sz val="9"/>
        <color theme="1"/>
        <rFont val="Calibri"/>
        <family val="2"/>
        <scheme val="minor"/>
      </rPr>
      <t>Protection</t>
    </r>
  </si>
  <si>
    <r>
      <t>1</t>
    </r>
    <r>
      <rPr>
        <vertAlign val="superscript"/>
        <sz val="9"/>
        <rFont val="Calibri"/>
        <family val="2"/>
        <scheme val="minor"/>
      </rPr>
      <t>st</t>
    </r>
    <r>
      <rPr>
        <sz val="9"/>
        <rFont val="Calibri"/>
        <family val="2"/>
        <scheme val="minor"/>
      </rPr>
      <t xml:space="preserve"> IP priority list complete by 2020, 2022 and 2024 (~15 new Plans/60 segments by 2024)</t>
    </r>
  </si>
  <si>
    <t>Unit Goal Total</t>
  </si>
  <si>
    <t>% completed of Unit Goal</t>
  </si>
  <si>
    <t>VA NPS Milestone Reporting Tool</t>
  </si>
  <si>
    <t>Train staff and public in the development of nutrient management plans.</t>
  </si>
  <si>
    <t>A07-b</t>
  </si>
  <si>
    <t>A07-a</t>
  </si>
  <si>
    <t>A04-c</t>
  </si>
  <si>
    <t>A04-d</t>
  </si>
  <si>
    <t>A08-a</t>
  </si>
  <si>
    <t>Report on Funding</t>
  </si>
  <si>
    <t>Number trained or certified</t>
  </si>
  <si>
    <t>Number of NM Planners trained and/or certified.</t>
  </si>
  <si>
    <t>Educational support</t>
  </si>
  <si>
    <t>Number of trainings, meetings or events.</t>
  </si>
  <si>
    <t>Compliant NPS Pollution Management Program</t>
  </si>
  <si>
    <t xml:space="preserve">Water Quality Improvement </t>
  </si>
  <si>
    <t xml:space="preserve">Agricultural Stewardship Act Program </t>
  </si>
  <si>
    <t>Source Water Protection Program</t>
  </si>
  <si>
    <t xml:space="preserve">DEQ Grants and Programs </t>
  </si>
  <si>
    <t>Implementation of Abandoned and Orphaned Mined Land Programs</t>
  </si>
  <si>
    <t xml:space="preserve">Urban Forestry Initiative </t>
  </si>
  <si>
    <t xml:space="preserve">Watershed Assessment and TMDL Development </t>
  </si>
  <si>
    <t xml:space="preserve">Agricultural BMP Implementation </t>
  </si>
  <si>
    <t>Healthy Waters Program Objective</t>
  </si>
  <si>
    <t>General Onsite Sewage and Water Program</t>
  </si>
  <si>
    <t xml:space="preserve">General Resource Extraction </t>
  </si>
  <si>
    <t xml:space="preserve">Urban Nutrient Management </t>
  </si>
  <si>
    <t>General Forestry Program</t>
  </si>
  <si>
    <t xml:space="preserve">Watershed Roundtable Initiative </t>
  </si>
  <si>
    <t xml:space="preserve">Implementation Plan Development </t>
  </si>
  <si>
    <t xml:space="preserve">Nutrient Management </t>
  </si>
  <si>
    <t>Chesapeake Bay Preservation Act Program</t>
  </si>
  <si>
    <t>Regulation Implementation</t>
  </si>
  <si>
    <t>Enforcement of Laws Objective</t>
  </si>
  <si>
    <t xml:space="preserve">Stormwater and Developed Lands </t>
  </si>
  <si>
    <t xml:space="preserve">Forestry BMP Implementation </t>
  </si>
  <si>
    <t xml:space="preserve">Watershed Implementation Project </t>
  </si>
  <si>
    <t xml:space="preserve">Resource Management Planning </t>
  </si>
  <si>
    <t>Coastal Nonpoint Source Program</t>
  </si>
  <si>
    <t>Support Best Management Practice Installation</t>
  </si>
  <si>
    <t xml:space="preserve">Identifying Sources of Water Quality Degradation </t>
  </si>
  <si>
    <t xml:space="preserve">Riparian Buffer Initiative </t>
  </si>
  <si>
    <t>Objective Description</t>
  </si>
  <si>
    <t>Activity Description</t>
  </si>
  <si>
    <t>Biennially assess NPS pollution potential and indicators for prioritizing NPS corrective actions.</t>
  </si>
  <si>
    <t xml:space="preserve">Complete an annual Agricultural Needs Assessment to guide funding and program allocation decisions. </t>
  </si>
  <si>
    <t>Implement Healthy Waters Program, partially through 319 funds.</t>
  </si>
  <si>
    <t>Protect public health and surface and groundwater quality.</t>
  </si>
  <si>
    <t>Reduce water quality impacts associated with resource extraction activities by proper site planning and best management practice implementation.</t>
  </si>
  <si>
    <t>Increase nutrient management planning to include 85% of all applicable state-owned land.</t>
  </si>
  <si>
    <t>Provide technical services, best management practices information, and silvicultural activity enforcement on the Commonwealth's forest watersheds, non‐tidal wetlands and riparian areas to help ensure the quality of drinking and recreational waters from these areas for future generations.</t>
  </si>
  <si>
    <t>Establish watershed roundtables for priority river basins to provide watershed-based forums for stakeholders to participate in defining critical watershed needs, targeting problems for solutions, and providing input on potential management options to restore and protect water quality.</t>
  </si>
  <si>
    <t>Complete plans to address priority impaired waters so that 100% of our priority areas for 2016-2022 are met by September 2022.</t>
  </si>
  <si>
    <t>Foster widespread adoption of cost-effective agricultural BMPs.</t>
  </si>
  <si>
    <t>Continue to undertake regulatory compliance evaluations and provide technical assistance to support implementation of the Chesapeake Bay Preservation Act.</t>
  </si>
  <si>
    <t>Maintain and develop programs that implement both the Sewage Handling and Disposal Regulations (12 VAC 5-610) and Regulations for Alternative Onsite Sewage Systems (12 VAC 5-613).</t>
  </si>
  <si>
    <t>Reduce NPS pollution from abandoned and orphaned mined land.</t>
  </si>
  <si>
    <t>Control NPS pollution from developed sites to protect downstream properties and local health.</t>
  </si>
  <si>
    <t>Provide cost-share to implement forestry BMPs.</t>
  </si>
  <si>
    <t xml:space="preserve">Provide funding for at least eight watershed roundtables annually (through Section 319(h)) for Southern Rivers and Chesapeake Bay Implementation Grant for Bay roundtables. </t>
  </si>
  <si>
    <t>Establish a new set of priority waters for 2023-2029.</t>
  </si>
  <si>
    <t>Implement the five priority agricultural BMPs in the Chesapeake Bay watershed in order to meet the Commonwealth's nutrient and sediment pollution goals.</t>
  </si>
  <si>
    <t>Implement components of the Coastal NPS Program through the Virginia Coastal Zone Management Program, including cumulative and secondary impacts to water resources.</t>
  </si>
  <si>
    <t>Work to document and report the number of septic pump-outs, connections to public sewers, repairs, replacements, and alternative septic systems installed.</t>
  </si>
  <si>
    <t>Include water quality goals in prioritization of areas for reclamation activities.</t>
  </si>
  <si>
    <t>Implement state policies outlined in Virginia’s Phase III Watershed Implementation Plan for the Chesapeake Bay TMDL.</t>
  </si>
  <si>
    <t>Protect and enhance water quality by increasing compliance with BMPs on forest harvest sites.</t>
  </si>
  <si>
    <t>Continue to develop TMDLs to work toward meeting 100% of our priority areas for 2023-2029.</t>
  </si>
  <si>
    <t>Provide funding and technical assistance to Virginia's 47 Soil and Water Conservation Districts to deliver technical assistance to implement cost-share program.</t>
  </si>
  <si>
    <t>The Source Water Protection Program will continue to focus on education, empowerment, and financing initiatives through its various programs and partnerships.</t>
  </si>
  <si>
    <t>Implement the septic pump-out requirements of the Chesapeake Bay Preservation Act.</t>
  </si>
  <si>
    <t>Document and report reclamation of active, orphaned, and abandoned mine sites.</t>
  </si>
  <si>
    <t>Fund, where possible, urban components of EPA-approved implementation plans for activities not directly implementing a permit.</t>
  </si>
  <si>
    <t>Maintain robust Harvest Inspection and Logger Education Programs.</t>
  </si>
  <si>
    <t>Develop approximately three (3) implementation plans (IPs) per year that address fifteen (15) total impaired waterbody segments.</t>
  </si>
  <si>
    <t>Provide funding and technical services to initiate projects to address straight pipes and failing or failed residential onsite sewage systems identified in local NPS Implementation Plans.</t>
  </si>
  <si>
    <t>Utilize and support the water quality law enforcement program.</t>
  </si>
  <si>
    <t>Develop a 6-year prioritization process for IP development and a biannual prioritized list of existing TMDLs to be addressed by IPs.</t>
  </si>
  <si>
    <t>Implement policies outlined in the Phase III WIP for the Chesapeake Bay.</t>
  </si>
  <si>
    <t>Pursue other sources of funding to address failing on-site sewage systems including but not limited to Revolving Loan Funds, Water Quality Improvement Fund, etc.</t>
  </si>
  <si>
    <t>DMME will interpret and enforce Virginia mining laws consistently and review mining and drilling permits, taking appropriate action to ensure compliance.</t>
  </si>
  <si>
    <t>Monitor streams for sediment deposition.</t>
  </si>
  <si>
    <t>Continually fund 10-15 implementation projects annually.</t>
  </si>
  <si>
    <t>Manage urban and agricultural nutrients found in fertilizers, manure, biosolids, and other sources.</t>
  </si>
  <si>
    <t>DMME will inventory, monitor, and report areas contributing significant sediments and mine water discharges to the water resources of Virginia and consider the pollution as part of the selection process for determining which sites will be reclaimed.</t>
  </si>
  <si>
    <t>Implement state policies outlined in Phase III WIP for the Chesapeake Bay.</t>
  </si>
  <si>
    <t>Update DEQ TMDL BMP Cost-share Guidelines biannually.</t>
  </si>
  <si>
    <t>DMME will investigate reported occurrences of NPS pollution and when appropriate take action to eliminate, abate, or prevent water resource degradation.</t>
  </si>
  <si>
    <t>Increase the amount of forestland protected and/or established in Virginia watersheds.</t>
  </si>
  <si>
    <t>Estimate and report annual reductions in nitrogen, phosphorous, sediment, and bacteria achieved via BMP implementation.</t>
  </si>
  <si>
    <t>Continue to develop and implement programs to address unpermitted dairies, precision nutrient management planning, etc.</t>
  </si>
  <si>
    <t>Work with partners, agencies and groups to establish new buffers as outlined in the Riparian Forest Buffer Implementation Plan.</t>
  </si>
  <si>
    <t>Report on the progress of meeting goals and milestones of select number of implementation plans.</t>
  </si>
  <si>
    <t>Encourage the implementation of additional agricultural BMPs and promote increased reporting and verification of voluntary BMPs.</t>
  </si>
  <si>
    <t>Continue to inventory abandoned and orphaned mine land sites to provide the capability to target impaired waterbodies and to provide an ongoing basis for prioritizing and assessing program effectiveness.</t>
  </si>
  <si>
    <t>Provide educational opportunities aimed at promoting an increase in riparian plantings and educating landowners on the importance of forests for water quality.</t>
  </si>
  <si>
    <t>Further develop databases and tools to track implementation progress.</t>
  </si>
  <si>
    <t>Achieve widespread implementation of the RMP Program by agricultural producers.</t>
  </si>
  <si>
    <t>Mitigate the water quality impacts of urban and suburban stormwater and impervious surfaces.</t>
  </si>
  <si>
    <t>Update VA's NPS management plan every five years.</t>
  </si>
  <si>
    <t>Identify water quality problems and help farmers correct them in a commonsense manner that accommodates both the farmer and the environment.</t>
  </si>
  <si>
    <t>Develop and implement programs that encourage the implementation of tree planting projects and forest management strategies.</t>
  </si>
  <si>
    <t>Support the monitoring of key implementation plan watersheds with active BMP installation.</t>
  </si>
  <si>
    <t>Respond to all water quality complaints in a timely fashion.</t>
  </si>
  <si>
    <t>Encourage municipalities to include the use of forests and trees as a stormwater BMP.</t>
  </si>
  <si>
    <t>Identify waterbodies in state's 303(d) list and integrated report that are primarily impaired by NPS pollutants and demonstrate a significant trend of improved water quality.</t>
  </si>
  <si>
    <t>Hold interagency meetings with target agency programs to further water quality improvement opportunities.</t>
  </si>
  <si>
    <t>Provide programmatic outreach and education to Soil and Water Conservation Districts, farmers, and the general public.</t>
  </si>
  <si>
    <t>Report on Nutrient management program</t>
  </si>
  <si>
    <t>Report on agricultural stewardship act program</t>
  </si>
  <si>
    <t>Instructions:</t>
  </si>
  <si>
    <t>Original Milestone #</t>
  </si>
  <si>
    <t>Activity Reporting Unit</t>
  </si>
  <si>
    <t>BMPs Reported</t>
  </si>
  <si>
    <t>Sites inventoried/reclaimed</t>
  </si>
  <si>
    <t>Updates reported</t>
  </si>
  <si>
    <t>Reports completed</t>
  </si>
  <si>
    <t>Report on Funding or Technical Assistance</t>
  </si>
  <si>
    <t>Program Report or Updated</t>
  </si>
  <si>
    <t>Programs Implemented</t>
  </si>
  <si>
    <t>Farmers assisted</t>
  </si>
  <si>
    <t>SWCDs served</t>
  </si>
  <si>
    <t>BMP cost-share Reported</t>
  </si>
  <si>
    <t>Program Compliance reported</t>
  </si>
  <si>
    <t>Groundwater Protection Activities Conducted</t>
  </si>
  <si>
    <t>Septic work conducted</t>
  </si>
  <si>
    <t>Number of Roundtables Receiving Funding</t>
  </si>
  <si>
    <t>Number of Roundtable Activiteis</t>
  </si>
  <si>
    <t>Other (list)</t>
  </si>
  <si>
    <t>[Activty Reporting Unit]</t>
  </si>
  <si>
    <t>Other Reporting Unit</t>
  </si>
  <si>
    <t>Activity Status</t>
  </si>
  <si>
    <t>Reported Via Milestone Tool</t>
  </si>
  <si>
    <t>Check to see if addressed by Milestone Tool</t>
  </si>
  <si>
    <t>This is a duplicate to Activity 4; recommend removing this activity in Management Plan Update</t>
  </si>
  <si>
    <t>N/A</t>
  </si>
  <si>
    <t>[Addressed?]</t>
  </si>
  <si>
    <t>Yes</t>
  </si>
  <si>
    <t>No</t>
  </si>
  <si>
    <t>VA NPS Activity Reporting Tool</t>
  </si>
  <si>
    <t>Reporting Addressed for FY20?</t>
  </si>
  <si>
    <t>[Activity Reporting Unit]</t>
  </si>
  <si>
    <t>Mitigate the water quality impacts of urban and suburban Stormwater and impervious surfaces.</t>
  </si>
  <si>
    <t>Encourage municipalities to include the use of forests and trees as a Stormwater BMP.</t>
  </si>
  <si>
    <t>Milestone Goal #</t>
  </si>
  <si>
    <t>NPS Assessment Report Submitted</t>
  </si>
  <si>
    <t>Status of the Virginia RMP program Reported</t>
  </si>
  <si>
    <t>Report on Virginia Agricultural Stewardship Act including # of complaints and # response/actions</t>
  </si>
  <si>
    <t>Report on Funding and technical assistance support to SWCDs</t>
  </si>
  <si>
    <t>N Lbs./yr.</t>
  </si>
  <si>
    <t>Guidelines issued 2019, 2021, 2023</t>
  </si>
  <si>
    <t>FY20_Comment</t>
  </si>
  <si>
    <t>FY21_Comment</t>
  </si>
  <si>
    <t>FY22_Comment</t>
  </si>
  <si>
    <t>FY23_Comment</t>
  </si>
  <si>
    <t>FY24_Comment</t>
  </si>
  <si>
    <t>FY20_Status</t>
  </si>
  <si>
    <t>FY21_Status</t>
  </si>
  <si>
    <t>FY22_Status</t>
  </si>
  <si>
    <t>FY23_Status</t>
  </si>
  <si>
    <t>FY24_Status</t>
  </si>
  <si>
    <t>FY20_Lead</t>
  </si>
  <si>
    <t>FY21_Lead</t>
  </si>
  <si>
    <t>FY22_Lead</t>
  </si>
  <si>
    <t>FY23_Lead</t>
  </si>
  <si>
    <t>FY24_Lead</t>
  </si>
  <si>
    <t>FY20_DEQ</t>
  </si>
  <si>
    <t>FY21_DEQ</t>
  </si>
  <si>
    <t>FY22_DEQ</t>
  </si>
  <si>
    <t>FY23_DEQ</t>
  </si>
  <si>
    <t>FY24_DEQ</t>
  </si>
  <si>
    <t>2020goal</t>
  </si>
  <si>
    <t>2021 Goal</t>
  </si>
  <si>
    <t>2022 Goal</t>
  </si>
  <si>
    <t>2023 goal</t>
  </si>
  <si>
    <t>2024 Goal</t>
  </si>
  <si>
    <t xml:space="preserve">VDOF also offers tree-planting grants using the Virginia Trees for Clean Water (VTCW) Program promoted through an RFP process. The 2020 cycle has allocated $172,946.00 to 28 projects in 25 different HUC12 watersheds utilizing funds from the Commonwealth’s WQIF. </t>
  </si>
  <si>
    <t>\\DEQV12CSCAPP1\TMDLworking\NPS\Policy-Guidance-Plans\NPSMgmtPlan\2019Plan\Tracking&amp;Reporting\NPS2019-2024_ReportingTool_v2</t>
  </si>
  <si>
    <t>Inactive (not started)</t>
  </si>
  <si>
    <t xml:space="preserve">The DEQ NPS BMP guidelines and specifications were updated and published in June 2020 with a corresponding public webinar given discussing all changes. </t>
  </si>
  <si>
    <t xml:space="preserve">The Draft 2020 305(b)/303(d) Water Quality Assessment Integrated Report was released on June 8, 2020 drafted and this includes chapter 5 "Nonpoint Source Assessment". The document can be found here: https://www.deq.virginia.gov/Programs/Water/WaterQualityInformationTMDLs/WaterQualityAssessments/2020305(b)303(d)IntegratedReport.aspx </t>
  </si>
  <si>
    <t>In FY20 VA funded 23 active implementation projects with Section 319(h) funding (FFY15-FFY19) within 20 approved IP areas.  As of June 30, 2020 Virginia has completed 96 implementation plans covering 347 individual watersheds compared to 92 plans completed as of the development of the Management Plan (December 31, 2018) (Table 2-5). Of these plans, 82 have been approved by EPA. The NPS Management plan had a goal for the 2020-2024 period to fund implementation in 38 of the approved IP areas and address 195 of the IP watersheds. During VAFY20 Virginia had active BMP implementation in 68 IPs covering 206 IP watershed areas. (Table 2-5). Virginia is on target to meet  or exceed the that by 2024 73 of the 95 implementation plans completed as of June 30, 2020 will have had some type of NPS Implementation project at some time between 2001 and 2024.</t>
  </si>
  <si>
    <t>website link for additional information</t>
  </si>
  <si>
    <t>Virginia’s TMDL website</t>
  </si>
  <si>
    <t xml:space="preserve">As of June 2020, 12 new TMDL equations, each representing a watershed area draining to impaired surface waters, have been EPA approved since July 2019. Figure 8 shows the number of TMDL equations by pollutant set across Virginia since the inception of the TMDL program. The Virginia Department of Environmental Quality (DEQ) is implementing the national 303(d) Vision, which promotes the prioritization of impaired waters for TMDL or TMDL alternative development. In May 2019, DEQ revised (and EPA approved) its 2016-2022 priorities to promote all benthic impairments that were previously internal priorities, not committed to EPA, to be formal priorities that are committed to EPA. The bacteria priorities that were previously formal priorities were then moved to be internal priorities. This revision was necessary to reflect changes in program resources. The remaining 2016-2022 TMDL program priorities can be found on Virginia’s TMDL website.  DEQ is beginning the process of identifying types of water quality impairments and other strategic measures to develop a list of priority waters for TMDL or TMDL alternative development for the projected 2022-2028 cycle. </t>
  </si>
  <si>
    <t>In FY 2020, DEQ and partners completed two IPs covering 16 impairments. In addition, five IPs covering 54 impairments were under development at the end of the fiscal year. Since 2001, Virginia has completed 95 IPs, addressing 588 impairments (Figure 9).</t>
  </si>
  <si>
    <t>DEQ’s Implementation Planning webpage.</t>
  </si>
  <si>
    <t>DEQ is continuing to evaluate the prioritization methods of developing  implementation plans, as well as how these plans are written. More efforts are being placed on producing joint TMDL-IP reports, exploring TMDL alternatives, evaluating larger watershed areas, pursuing more watershed-based plans and simplifying modeling efforts. These efforts have allowed the implementation planning program to seek new opportunities, including performing more development work in-house.</t>
  </si>
  <si>
    <t>Virginia's Nonpoint Source Pollution Success Stories</t>
  </si>
  <si>
    <t>VA DEQ entered pollution reduction information in GRTS to meet the February 28, 2020 deadline. This included information for N, P, S and bacteria</t>
  </si>
  <si>
    <t>tons/year</t>
  </si>
  <si>
    <t>CFU</t>
  </si>
  <si>
    <t>Annually report PR data in GRTS for 319(h) funded projects</t>
  </si>
  <si>
    <r>
      <t>TMDL BMP installations in FY19 resulted in the reduction of 310,370 pounds of nitrogen, 33,824 pounds of phosphorous, 18,297 tons of sediment, and 3.70E+16 colony forming units (CFU) of fecal coliform bacteria.</t>
    </r>
    <r>
      <rPr>
        <b/>
        <sz val="11"/>
        <color theme="1"/>
        <rFont val="Calibri"/>
        <family val="2"/>
        <scheme val="minor"/>
      </rPr>
      <t xml:space="preserve"> </t>
    </r>
    <r>
      <rPr>
        <sz val="11"/>
        <color theme="1"/>
        <rFont val="Calibri"/>
        <family val="2"/>
        <scheme val="minor"/>
      </rPr>
      <t>Tables 2-8 and 2-9 below provide a summary of the estimated BMP pollutant reductions achieved, classified by associated BMP funding source and the extent of each BMP installed.</t>
    </r>
  </si>
  <si>
    <t>W09-b2</t>
  </si>
  <si>
    <t>Annually report BMP data for all IP projects</t>
  </si>
  <si>
    <t>report</t>
  </si>
  <si>
    <t>Nothing to report</t>
  </si>
  <si>
    <t>n/a</t>
  </si>
  <si>
    <t>https://www.deq.virginia.gov/Programs/Water/WaterQualityInformationTMDLs/WaterQualityAssessments/2020305(b)303(d)IntegratedReport.aspx</t>
  </si>
  <si>
    <t>See W13</t>
  </si>
  <si>
    <t>See W12a and W12b</t>
  </si>
  <si>
    <t>TMDL Equations</t>
  </si>
  <si>
    <t xml:space="preserve">DEQ is beginning the process of identifying types of water quality impairments and other strategic measures to develop a list of priority waters for TMDL or TMDL alternative development for the projected 2022-2028 cycle. </t>
  </si>
  <si>
    <t>nothing to report</t>
  </si>
  <si>
    <t># of IPS (and number of impaired segments)</t>
  </si>
  <si>
    <t>2 (16)</t>
  </si>
  <si>
    <t>See W02-a</t>
  </si>
  <si>
    <t>See milestone W07. Chapter 5 "nonpoint Source Assessment" created as part of the  Draft 2020 305(b)/303(d) Water Quality Assessment Integrated Report</t>
  </si>
  <si>
    <t xml:space="preserve">See milestone W01. As of June 2020, 12 new TMDL equations, each representing a watershed area draining to impaired surface waters, have been EPA approved since July 2019. Figure 8 shows the number of TMDL equations by pollutant set across Virginia since the inception of the TMDL program. The Virginia Department of Environmental Quality (DEQ) is implementing the national 303(d) Vision, which promotes the prioritization of impaired waters for TMDL or TMDL alternative development. In May 2019, DEQ revised (and EPA approved) its 2016-2022 priorities to promote all benthic impairments that were previously internal priorities, not committed to EPA, to be formal priorities that are committed to EPA. The bacteria priorities that were previously formal priorities were then moved to be internal priorities. This revision was necessary to reflect changes in program resources. The remaining 2016-2022 TMDL program priorities can be found on Virginia’s TMDL website.  </t>
  </si>
  <si>
    <t>See milestone W01</t>
  </si>
  <si>
    <t>See milestone W02 a, b, c</t>
  </si>
  <si>
    <t>See W02-a, b and c</t>
  </si>
  <si>
    <t>Appendix 3 Waters Identified for Delisting since the 2018 Report</t>
  </si>
  <si>
    <t>2 Stories covering 3 delisted segments were written and submitted to EPA. Little Cub Creek was submitted and published by EPA and South Fork Back Creek was submitted but is currently under review by EPA. Since 2002 Virginia’s Nonpoint Source Management Program and associated TMDL Implementation Program and its partners have written 29 success stories that address delisting and/or water quality improvement of 42 impaired stream segments. Table 13 lists the success stories completed 2001-2020 and the map (Figure 13) shows the distribution throughout Virginia. All success stories can be found on Virginia's Nonpoint source Pollution Success Stories website. https://www.deq.virginia.gov/Programs/Water/WaterQualityInformationTMDLs/WaterQualitySuccessStories.aspx</t>
  </si>
  <si>
    <t>https://www.deq.virginia.gov/Portals/0/DEQ/Water/WaterQualityAssessments/IntegratedReport/2020/ir20_Appendix3_Waters_Identified_for_Delist.pdf</t>
  </si>
  <si>
    <t>Number of segments delisted</t>
  </si>
  <si>
    <t>Report and segments</t>
  </si>
  <si>
    <t>See W05 and W06</t>
  </si>
  <si>
    <t xml:space="preserve">Work started in Fall 2020 and will be reported during the VAFY2021 report. </t>
  </si>
  <si>
    <t>See Milestone W00: The Plan was finally approved in Spring 2020. No work has begun on the update of the 5-year plan which expires in 2024. However during the development of the 2020 Annual Report a few small errors or omissions were found in the document. a modified version will be submitted to EPA  by  the end of 2020 early 2021. Work on developing the next version of the management plan will not start in earnest until 2023.</t>
  </si>
  <si>
    <t>See milestone W00</t>
  </si>
  <si>
    <t>yes</t>
  </si>
  <si>
    <t xml:space="preserve">Annually VA DEQ reports on a select number of implementation plans regarding their status of meeting goals and milestones. Generally these are related to implementation plans that received Section 319(h) funds but occasionally these status reports may reflect implementation plans that have had a significant level of implementation that was not funded by Section 319(h). VA DEQ is looking to produce these report on 50% of the actively 319(h)-funded implementation plans annually. The table below reflects the schedule for reports based upon projects that are currently active. A hyperlink of the latest report (whether VAFY2019 or VAFy2020) is included that will contain the full individual report. For FY2020 VA has produced nine (9) updated implementation plan project reports. As new implementation plan projects come on board this table will be amended. Generally implementation plans will begin to be reported in the year after the project started and will continue for one year after a project’s funded has ended (to allow for one year of post-implementation water quality monitoring data). </t>
  </si>
  <si>
    <t>list of hyperlinks could be provided (</t>
  </si>
  <si>
    <t>Forty stream protection projects were funded [with cost share] in FY 2019.</t>
  </si>
  <si>
    <t>VDOF foresters meet with landowners, assess sites, develop site-specific recommendations, and coordinate with contractors and owners to successfully establish buffers through tree planting or natural means. In FY 2020, VDOF recorded riparian forest buffer establishment on 257 sites acres in the Bay watershed.</t>
  </si>
  <si>
    <t>Land owners assisted</t>
  </si>
  <si>
    <t xml:space="preserve"> In FY 2020, VDOF field personnel conducted 20,197 inspections on 4,623 timber harvest sites across Virginia on 204,877 acres. </t>
  </si>
  <si>
    <t>State foresters continue to enforce the Virginia Silvicultural Water Quality Law. In FY 2020, VDOF was involved in 120 water quality actions, though none resulted in a Special Order nor an Emergency Special Order being issued for violations of the law. Additionally, there were 29 failure to notify violations by timber harvesting contractors.</t>
  </si>
  <si>
    <t>Water Quality Actions</t>
  </si>
  <si>
    <t>VDOF was involved in 21 Logger education programs in FY 2020 educating 604 timber harvesting professionals through the Virginia SHARP Logger Program in cooperation with Virginia Tech and the Sustainable Forestry Initiative (SFI®) State Implementation Committee. This program has enabled VDOF to assist in training 10,317 harvesting professionals in 347 programs relating to water quality protection since its inception.</t>
  </si>
  <si>
    <t>VDOF monitors sediment deposition in streams at harvest sites across Virginia. In calendar year 2019, 96.9 percent of sites in the Bay Watershed were under BMPs and 95 percent of statewide timber harvest acres statewide were under BMPs.</t>
  </si>
  <si>
    <t>Streams Monitored</t>
  </si>
  <si>
    <t>A statewide audit system has been in place since 1993 to track trends in BMP implementation and effectiveness. The entire BMP Implementation Monitoring effort has also been automated to be compatible with VDOF’s IFRIS (Integrated Forest Resource Information System) enterprise database system. The information compiled serves as the basis for VDOF reporting under Virginia’s WIP. In calendar year 2019, 96.9 percent of the timber harvest acres in Virginia conducted within the boundaries of the Bay Watershed were under BMPs and 95 percent of the timber harvest acres statewide were under BMPs. The audit also showed that none of the sites visited had any signs of active sedimentation present after the closeout of a harvesting operation. The BMP goal for WIP III is to achieve a 95 percent implementation rate by 2025.</t>
  </si>
  <si>
    <t>VDOF administers a conservation easement program to assure a sustainable forest resource. Because larger blocks of forest potentially provide the greatest range of functions and values, VDOF easements focus on keeping the forest land base intact, unfragmented, keeping the forest in larger, more manageable and functional acreages. VDOF holds 194 conservation easements in 60 counties and the City of Suffolk that permanently protecting over 84,000 acres of vital forestland. Of these, 117 easements consisting of 30,230 acres lie within the Chesapeake Bay watershed.</t>
  </si>
  <si>
    <t>BMPs</t>
  </si>
  <si>
    <t xml:space="preserve">Acres Easements </t>
  </si>
  <si>
    <t>347 Programs</t>
  </si>
  <si>
    <t>28 Projects</t>
  </si>
  <si>
    <t>Tree Planting Projects</t>
  </si>
  <si>
    <t>Cost Share and Technical Assistance</t>
  </si>
  <si>
    <t>The Virginia Department of Forestry has a strong role in forest management planning for Virginia landowners. Forest management plans are a foundational element in meeting the needs of landowners and meeting the broader resource objectives of the Commonwealth. Because forests are long-term by nature, proper planning and implementation of plans will help meet a variety of goals, including water quality. Specifically, VDOF professional foresters prepare multi-resource forest management plans that address forests, timber, wildlife habitat, water quality, soils, and recreation. One of the flagship programs for these plans is the Forest Stewardship Program, a cooperative effort with the U. S. Forest Service, Cooperative Forestry section.</t>
  </si>
  <si>
    <t>Forest Management Plans</t>
  </si>
  <si>
    <t xml:space="preserve">Agricultural Needs Assessment </t>
  </si>
  <si>
    <t xml:space="preserve">DCR administers funds for conservation programs that Soil and Water Conservation Districts deliver to the agricultural community. Some of these programs include the Virginia Agricultural Best Management Practices Cost-Share, Agricultural BMP Tax Credit, and Conservation Reserve Enhancement Programs. </t>
  </si>
  <si>
    <t xml:space="preserve">Currently, there are over 353,762 active nutrient management planned acres in the Commonwealth that were developed by DCR staff </t>
  </si>
  <si>
    <t>Ongoing</t>
  </si>
  <si>
    <t>Agricultural pollution loads have  been evaluated for the potential for water quality degradation due to nonpoint sources (NPS) of pollution biennially since 1986 on a per hydrologic unit basis along with some indicators of where such degradation might have its greatest negative impact. Results are reported in the NPS Chapter of the Virginia Water Quality Assessment (305b) Report</t>
  </si>
  <si>
    <t>During the 2019 and 2020 General Assembly Session, funding was provided for nonpoint source reduction projects including the poultry litter transport incentive program. Utilizing the additional funding provided, DCR has expanded the transport program to include Accomack County while still maintaining programs in Page and Rockingham counties. An agreement with the Virginia Poultry Federation allows DCR to leverage the state funding provided. As a strategy in WIP III, poultry litter transported from these three key counties needs to increase from 5,000 – 6,000 tons annually to approximately 89,000 tons annually by year 2025.</t>
  </si>
  <si>
    <t>DCR works to manage both urban and agricultural nutrients found in fertilizers, manure, biosolids and other sources so that they retain their efficient use yet don't impair the quality of Virginia's ground and surface waters.</t>
  </si>
  <si>
    <t> Checking with DCR</t>
  </si>
  <si>
    <t>In order to continue progress toward meeting goals for the Chesapeake Bay TMDL, DCR has dedicated certain certified nutrient management staff to work exclusively with small dairies and other small farms to develop nutrient management plans. There are 512 dairies in Virginia. Seventy-two permitted and 245 unpermitted dairies have nutrient management plans. Sixty-six of these permitted operations have current nutrient management plans, although 22 have expired plans that are being renewed.   </t>
  </si>
  <si>
    <t> These figures are the same as in last year’s report. Is an update missing?</t>
  </si>
  <si>
    <t>As required by § 10.1-104.5 of the Code of Virginia, all golf courses have obtained and are implementing nutrient management plans. DCR continues to work with the golf courses to ensure the nutrient management plans are updated and revised as required by law. Total urban areas with nutrient management now exceed 35,235   acres.</t>
  </si>
  <si>
    <t xml:space="preserve">The Commonwealth's Resource Management Plan (RMP) Program provides a voluntary way to promote the use of best management practices that improve water quality and the agricultural operations. RMPs are designed to encourage producers to implement a high level of BMPs to reduce pollution and to increase the producer's profitability, in many instances. </t>
  </si>
  <si>
    <t>As of July 1, 2020, 126 RMPs have been certified as fully implemented. The certified RMPs are all located within the Chesapeake Bay watershed and include over 35,000 acres. Over 64,000 additional acres within the Chesapeake Bay watershed are included in an RMP that is currently being implemented. There are approximately 8,000 acres outside of the Chesapeake Bay watershed that are included in an RMP that is currently being implemented.</t>
  </si>
  <si>
    <t xml:space="preserve">The ASA program received numerous inquiries regarding possible agricultural pollution during the program year of April 1, 2019, through March 31, 2020. Forty-eight of these cases became official complaints. </t>
  </si>
  <si>
    <t>The Department of Conservation and Recreation (DCR) plays a role, providing technical and financial assistance to Soil and Water Conservation Districts, institutions of higher education, and individuals for nonpoint source pollution controls.  Trainings were impacted by COVID 19.</t>
  </si>
  <si>
    <t>Virginia submitted its draft Chesapeake Bay TMDL Phase III Watershed Implementation Plan to EPA on April 5, 2019. The final plan was submitted to EPA on August 23, 2019. Virginia agencies are wrapping up the 2018-2019 WIP milestones period and drafting the 2020-2021 WIP milestones.</t>
  </si>
  <si>
    <t>Annual state cost-share allocations are based upon the Agricultural Nonpoint Source Assessment and Virginia Soil and Water Conservation Board policy. Hydrologic units with the highest potential to contribute agricultural NPS pollution to surface and ground waters receive the highest amounts of cost-share funds. SWCDs then rank cost-share applications and fund those applications that will provide the greatest amount of local water quality benefit.</t>
  </si>
  <si>
    <t>Funding</t>
  </si>
  <si>
    <t>$37,227,875.33 Total BMP Cost</t>
  </si>
  <si>
    <t xml:space="preserve">This Policy and Procedures document specifies the Virginia Soil and Water Conservation Board’s (Board) process by which funds are to be allocated by the Department of Conservation and Recreation (Department) to
the Commonwealth’s 47 local Soil and Water Conservation Districts (Districts) for cost-share and technical assistance (Fiscal Year 2020 or FY20). The Policy also highlights the water quality emphasis of the Virginia Agricultural Best Management Practices Cost-share Program and the targeted use of allocated cost-share
funding. </t>
  </si>
  <si>
    <t>Policy</t>
  </si>
  <si>
    <t>Complaints Investigated</t>
  </si>
  <si>
    <t>Acres Certified for RMPs</t>
  </si>
  <si>
    <t xml:space="preserve"> Roughly 550,000 of the total onsite sewage systems in Virginia are located in the Chesapeake Bay Watershed. VDH has been involved with a variety of legislative initiatives aimed at decreasing pollution from onsite sewage systems across the Commonwealth. </t>
  </si>
  <si>
    <t xml:space="preserve">DEQ continues to work with organizations and localities across Virginia to fund projects that correct failing septic systems or straight-pipes. </t>
  </si>
  <si>
    <t>BMP implementation and legislative initiatives</t>
  </si>
  <si>
    <t xml:space="preserve">The Virginia Department of Health (VDH) Office of Environmental Health Services, including 35 local health districts, implements and oversees the state onsite wastewater program to protect public health and ground water quality. </t>
  </si>
  <si>
    <t>Implementation</t>
  </si>
  <si>
    <t>The regulations protect public health and the ground and surface waters of the Commonwealth by establishing effective and appropriate minimum standards for the safe and sanitary collection, transport, treatment and disposal of wastewater, as such activities relate to sewage disposal on private, residential parcels of land and other places, including a framework for allowing alternative sewage treatment systems for single family dwellings located where conventional septic systems will not work.</t>
  </si>
  <si>
    <t>Based on the 2019 annual report cycle (January 1, 2019 – December 31, 2019), 19,780 septic systems were pumped out.</t>
  </si>
  <si>
    <t>19,780 Total</t>
  </si>
  <si>
    <t>During FY 2019, DEQ provided $859,292 from State and Federal funding and landowner contributions to address failing or failed septic systems</t>
  </si>
  <si>
    <t xml:space="preserve">DMME regulates resource extraction through the Division of Mineral Mining and the Division of Mined Land Reclamation. Each division has a program that through a mix of regulatory, financial, and technical assistance addresses NPS pollution from abandoned and orphaned sites. The Division of Mined Land Reclamation oversees the Abandoned Mine Land Program, which assists with the reclamation of abandoned coal mines. The Division of Mineral Mining manages the Orphaned Mine Land Program to address un-reclaimed mineral mines. </t>
  </si>
  <si>
    <t>Of the 1,119 hazardous sites, 175 (15.6%), have been prioritized for reclamation.  To date, $3,837,076 from the interest on the Minerals Reclamation Fund has been expended on environmental and safety hazard remediation on 134 sites, which represent 10.7% of the total identified hazardous sites. Through 2020, a total of 834.4 acres of mined land have been reclaimed.</t>
  </si>
  <si>
    <t>For the time period of October 2019 - September, 2020 the Division of Mined Land Reclamation's Water Quality Section performed 462 water quality-related plan reviews.</t>
  </si>
  <si>
    <t xml:space="preserve">As of September 21, 2020, 3,171 sites have been inventoried in 576 (46.2%) of Virginia’s 1,247 hydrologic units (HUC). Of the inventoried sites:
• 1,049 sites were identified as safety hazards.
• 228 sites were identified as environmental hazards.  
• 158 sites were identified as both safety and environmental hazards. 
</t>
  </si>
  <si>
    <t xml:space="preserve"> For the time period of October 2019 - September, 2020 the Division of Mined Land Reclamation's Water Quality Section performed 462 water quality-related plan reviews.</t>
  </si>
  <si>
    <t>This inventory has been an important DMME priority, as it provides the capacity to target impaired water bodies (as well as headwaters) known to support high quality or healthy waters. DMME has prioritized reclamation sites identified in the various inventories based on identified TMDL waters. The mine land inventories provide an ongoing basis for prioritizing and assessing program effectiveness.</t>
  </si>
  <si>
    <t>Water Quality Standards</t>
  </si>
  <si>
    <t xml:space="preserve">Inventory </t>
  </si>
  <si>
    <t>DEQ Local Government Assistance Program staff have been striving for all 84 CBPA localities to be in the position of completing the periodic (every five years) compliance review of their local program by the end of calendar year 2019. With 76 localities now through the compliance review process, and being found fully compliant or working to resolve conditions under a Corrective Action Agreement, 8 localities remain scheduled to undergo a compliance review in the near future.</t>
  </si>
  <si>
    <t xml:space="preserve">One goal of the assistance program is to spread source water awareness and educate waterworks and communities on measures they can implement to protect their sources. Tetra Tech was contracted to complete tasks to support source water protection plan development and implementation for 42 water systems. A programmatic goal was set to complete 6 SWPP/year. Activity reported at the end of the 2019-2020 amounted to 4 finalized SWPP documents covering 27 individual systems, 1 completed draft SWPP for one individual system and 7 plans in draft or under development covering 11 individual systems. </t>
  </si>
  <si>
    <t xml:space="preserve"> As part of the current 5-year Section 309 (Coastal Zone Enhancement Grants) Strategies for 2016FY2016-2020, the Virginia Coastal Zone Management Program (CZM) will continue to focus on projects and policy development for the areas of Cumulative &amp; Secondary Impacts of Growth &amp; Development, (CSI), Coastal Hazards, and Ocean Resources. </t>
  </si>
  <si>
    <t>In FY 2020, DEQ authorized $18,000,000 in funding for 22 projects and one nutrient credit purchase from 15 localities utilizing $10,000,000 in bond authorization from the General Assembly and $8,000,000 in carryover funds.</t>
  </si>
  <si>
    <t>Total urban areas with nutrient management now exceed 35,235 acres. Because of reporting/data collection limitations, the total urban acres with nutrient management is not reflective of the actual amount of urban acres with nutrient management. The actual acreage is much higher. Section 3.2-3602.1 of the Code of Virginia applies to the application of regulated products (fertilizer) to nonagricultural property.</t>
  </si>
  <si>
    <t>DEQ has provided significant data and funding from USEPA Section 319, CBIG and NOAA CZM to support the Program with ongoing partnerships with VDOF, NGOs and the private sector assisting in broadening the applicability of the Program. VCU has provided the majority of the significant technical, field data collection, model development and data management services. This partnership continues to grow a comprehensive aquatic resource assessment program to identify and protect the most biologically diverse and valuable aquatic resources in the Commonwealth.</t>
  </si>
  <si>
    <t>Coastal Hazards and Marine Debris Strategies for FY2021-2025 will serve as the main mechanisms for addressing non-point source pollution and improving coastal water quality through new enforceable policies or research directed toward informing such policies. Five Year Strategy Developed</t>
  </si>
  <si>
    <t>Submitted NWQI report to EPA on 11/9/20</t>
  </si>
  <si>
    <t>In accordance with subsection C of § 10.1-2128.1 of the Water Quality Improvement Act, the Department of Conservation and Recreation (DCR), in consultation with a stakeholder advisory group (SAG), including representatives of the agricultural community, the conservation community, and the Soil and Water Conservation Districts, determines the funding needs for effective Soil and Water Conservation District technical assistance and implementation of agricultural best management practices. For the fiscal years 2020– 2030 a revised estimate of $2.7 billion may be required from state and federal funds as well as farmer financial contributions to meet water quality goals (Figure 1 and Table 1). Approximately 40% of this total (nearly $1.1 billion) could be needed from State sources, the vast majority of which is direct funding of the Virginia Agricultural Cost-Share (VACS) Program and support for Soil and Water Conservation Districts who implement the VACS program.</t>
  </si>
  <si>
    <t>46 animal waste facilities installed within the Bay watershed area</t>
  </si>
  <si>
    <t>collectively 2,516 acres of riparian buffer were created and/or installed within the Chesapeake Bay in FY2020</t>
  </si>
  <si>
    <t>DCR continues to work on ways to better track and encourage reporting of voluntary BMPs. DCR recorded the installation of 2,054 voluntary or tax-credit only BMPs throughout the Commonwealth in FY2020. Collectively these BMPs amounted to $3,008,804 of conservation practices on the ground.  This included 54,328 linear feet of stream excluded from livestock access and 1,112 acres of cover crop.</t>
  </si>
  <si>
    <t>In order to continue progress toward meeting goals for the Chesapeake Bay TMDL, DCR has dedicated certified nutrient management staff to work exclusively with small dairies and other small farms to develop nutrient management plans. A total of 400 NM planners are trained and certified.</t>
  </si>
  <si>
    <t xml:space="preserve">This was not confirmed until spring 2020 so the first time will be January 2021 for monitoring data collected in calendar year 2020. DEQ has a robust water quality monitoring program in the Commonwealth of Virginia. Every year it creates a monitoring plan for the calendar year which encompasses all monitoring needs, including monitoring within implementation plan areas to gauge the impact of implementation. DEQ utilizes Section 319(h) funding for formal “post-implementation monitoring” however any of its six or seven other funding sources (see Maps X and Y) also provide critical water quality monitoring information with IP areas.  Table XX compares the number of monitoring stations within IP areas, including a subset of those stations that were specifically funded with 319(h) resources.  A total of 339 stations with 67 IP areas (149 IP watersheds) are planned to be monitored from January 1, 2020 through December 31, 2020.                                                                              Calendar  Year 2019
# of WQM stations w/in IP areas 344
# of IP Reports with monitoring 68
# of IP Watersheds with monitoring 147
# of WQM Stations funded with 319(h) 28
# of IP Reports with 319(h)-funded monitoring 9
# of IP Watersheds with 319(h)-funded monitoring 16                                                                         Calendar Year 2020                                                                                                            # of WQM stations w/in IP areas 339
# of IP Reports with monitoring 67
# of IP Watersheds with monitoring 149
# of WQM Stations funded with 319(h)64
# of IP Reports with 319(h)-funded monitoring 19
# of IP Watersheds with 319(h)-funded monitoring 38       
</t>
  </si>
  <si>
    <t xml:space="preserve">All text in RED should be filled out for each milestone. Use the filter feature to restrict the list to more easily find the NPS Plan component ("A"), Milestone ("B"), Agency Lead ("O") to help with reporting. </t>
  </si>
  <si>
    <t>A total of 3,790 agricultural BMPs were installed within IP areas</t>
  </si>
  <si>
    <t xml:space="preserve">Number of Agricultural BMPS associated with NPS Implementation Plan Projects </t>
  </si>
  <si>
    <t xml:space="preserve">During FY 2020, DEQ provided $1,518,229 from State and Federal funding and landowner contributions to address failing or failed septic systems </t>
  </si>
  <si>
    <t xml:space="preserve">Several virtual meetings were conducted between DCR and DMME during FFY20; however a majority of coordination activity was postponed due to the global pandemic. </t>
  </si>
  <si>
    <r>
      <t xml:space="preserve">Implementation of </t>
    </r>
    <r>
      <rPr>
        <sz val="10"/>
        <rFont val="Calibri"/>
        <family val="2"/>
      </rPr>
      <t xml:space="preserve">priority </t>
    </r>
    <r>
      <rPr>
        <sz val="9"/>
        <rFont val="Calibri"/>
        <family val="2"/>
      </rPr>
      <t>agricultural BMPs (nutrient management plans, animal waste facilities, cover crops, riparian buffers, livestock exclusion), as well as poultry litter transport out of targeted counties</t>
    </r>
  </si>
  <si>
    <t>Detailed milestone #</t>
  </si>
  <si>
    <t>All text in RED should be filled out for each milestone. Use the filter feature to restrict the list to more easily find the NPS Plan component ("A"), Objective ("B"), Activity ("C") or Milestone ("N") to help with reporting.  Some activities will have reporting done by Milestone tool, please verify that these have been adequately addressed.</t>
  </si>
  <si>
    <t xml:space="preserve">A status report on Watershed Roundtables was provided. During FY2020, out of the 14 river basins with historic watershed roundtables statewide, 11 (79%) roundtables were active </t>
  </si>
  <si>
    <t>events or trainings</t>
  </si>
  <si>
    <t>F01, F04</t>
  </si>
  <si>
    <t>S01, S03</t>
  </si>
  <si>
    <t>S01, S02, S03</t>
  </si>
  <si>
    <t>M01, M02</t>
  </si>
  <si>
    <t>M01-M05</t>
  </si>
  <si>
    <t>See Milestone R01</t>
  </si>
  <si>
    <t>See milestone R01</t>
  </si>
  <si>
    <t>See milestone W13</t>
  </si>
  <si>
    <t>See W10 and 11</t>
  </si>
  <si>
    <t>Number sites Monitored</t>
  </si>
  <si>
    <t>See Milestones W10 and 11</t>
  </si>
  <si>
    <t>See Milestones W09a,b, b2 and c.</t>
  </si>
  <si>
    <t>Report and Data in GRTs and WPT</t>
  </si>
  <si>
    <t>See W09a-c</t>
  </si>
  <si>
    <t>See milestones W08 a-e</t>
  </si>
  <si>
    <t>See W08 a-e</t>
  </si>
  <si>
    <t>Pollution reductions and BMPs reported</t>
  </si>
  <si>
    <t>See Milestones W03 a-c</t>
  </si>
  <si>
    <t>W03 a-c</t>
  </si>
  <si>
    <t># of projects, RFAs</t>
  </si>
  <si>
    <t>See P01</t>
  </si>
  <si>
    <t>See P02</t>
  </si>
  <si>
    <t>See P04</t>
  </si>
  <si>
    <t>See P03</t>
  </si>
  <si>
    <t>See milestone P03</t>
  </si>
  <si>
    <t>See milestone M05</t>
  </si>
  <si>
    <t>see M05</t>
  </si>
  <si>
    <t>Meetings and Coordination</t>
  </si>
  <si>
    <t>See M03</t>
  </si>
  <si>
    <t># of investigations</t>
  </si>
  <si>
    <t>See M04</t>
  </si>
  <si>
    <t>See M01</t>
  </si>
  <si>
    <t>See M01 a-c, M02</t>
  </si>
  <si>
    <t xml:space="preserve">this was not specifically addressed by the information provided by DMME for this reporting period. </t>
  </si>
  <si>
    <t>See S02</t>
  </si>
  <si>
    <t>See S01-03</t>
  </si>
  <si>
    <t>See Milestone S01 and S03-a</t>
  </si>
  <si>
    <t>See F01</t>
  </si>
  <si>
    <t>See Milestone F01 a-b</t>
  </si>
  <si>
    <t>see F01 b</t>
  </si>
  <si>
    <t>See U01</t>
  </si>
  <si>
    <t>See Milestone U01</t>
  </si>
  <si>
    <t>See A01</t>
  </si>
  <si>
    <t>See A05</t>
  </si>
  <si>
    <t xml:space="preserve">Since 1986, agricultural pollution loads have been biennially evaluated for the potential for water quality degradation due to nonpoint sources (NPS) of pollution on a per hydrologic unit basis. Data have also been collected on some indicators of where such degradation might have its greatest negative impact. Results are reported in the NPS Chapter of the Virginia Water Quality Assessment (305b) Report. </t>
  </si>
  <si>
    <t>See A03</t>
  </si>
  <si>
    <t xml:space="preserve">The 2020-2021 Programmatic Milestones and 2020-2021 Numeric Milestones were submitted to EPA on June 1, 2020. The EPA submitted their revised final evaluation of Virginia’s 2018-2019 milestone progress and 2020-2021 milestone commitments to the Virginia Secretary of Natural Resources on July 29, 2020. Virginia will report an evaluation of progress on these milestones starting in January 2021. </t>
  </si>
  <si>
    <t>See A09</t>
  </si>
  <si>
    <t xml:space="preserve">Utilizing the additional funding from the 2019 and 2020 General Assembly sessions, DCR has expanded the poultry litter transport program to include Accomack County while maintaining programs in Page and Rockingham counties. As a strategy in WIP III, poultry litter transported from these three key counties must increase from 5,000 – 6,000 tons annually to approximately 89,000 tons annually by year 2025. </t>
  </si>
  <si>
    <t xml:space="preserve">Funding appropriated by the 2019 and 2020 General Assembly will provide $900,000 for direct pay grant opportunities for certified nutrient management planners. These funds will pay for the development, revision, and verified implementation of nutrient management plans, particularly in counties with fewer plans, which will assist the Commonwealth in reaching its water quality goals. DCR continues to maintain a robust nutrient management training and certification program. This included the ongoing production of numerous training and educational opportunities related to nutrient management planning. </t>
  </si>
  <si>
    <t>See A02 a-h</t>
  </si>
  <si>
    <t>A04-c2</t>
  </si>
  <si>
    <t>See A04 a-d</t>
  </si>
  <si>
    <t>See A06 a-b</t>
  </si>
  <si>
    <t>See A07 a-b</t>
  </si>
  <si>
    <t xml:space="preserve">In order to continue progress toward meeting goals for the Chesapeake Bay TMDL, DCR has dedicated certain certified nutrient management staff to work exclusively with small dairies and other small farms to develop nutrient management plans. There are 511 dairies in Virginia. Seventy-two permitted and 244 unpermitted dairies have nutrient management plans. Sixty-six of these permitted operations have current nutrient management plans; 11 have expired plans that are being renewed. </t>
  </si>
  <si>
    <t xml:space="preserve">The Commonwealth's Resource Management Plan (RMP) Program provides a voluntary way to promote the use of best management practices that improve water quality and the agricultural operations. As of July 1, 2020, 126 RMPs have been certified as fully implemented. The certified RMPs are all located within the Chesapeake Bay watershed and include over 35,000 acres. Over 64,000 additional acres within the Chesapeake Bay watershed are included in an RMP that is currently being implemented. There are approximately 8,000 acres outside of the Chesapeake Bay watershed that are included in an RMP that is currently being implemented. There are a total of 107,000 acres included in RMP areas. </t>
  </si>
  <si>
    <t>The ASA program received numerous inquiries regarding possible agricultural pollution during the program year of April 1, 2019 through March 31, 2020. Forty-eight of these cases became official complaints. The outcomes of the complaints are summarized in table 2.17. In general, farmers involved in the complaint and correction process were cooperative in meeting the deadlines set up by the ASA, and it was not necessary to assess any civil penalties. There were no corrective orders issued for failure to submit a stewardship plan, implement an approved stewardship plan, or maintain the measures included in an approved stewardship plan.</t>
  </si>
  <si>
    <t>The ASA requires that for complaints investigated by a local Soil and Water Conservation District (District) the investigation must be completed within twenty-one days of the Commissioner of Agriculture and Consumer Services’ (Commissioner) receipt of the complaint. The ASA does not specify a length of time in which the Commissioner or his staff must complete the investigation; however, it is the Commissioner's policy that investigations conducted by him or his staff are completed within that time period where possible. If the District conducts the investigation, the District will send its finding to the Commissioner, so that he can determine whether a plan is necessary.</t>
  </si>
  <si>
    <t>DCR plays a role, providing technical and financial assistance to Soil and Water Conservation Districts, institutions of higher education, and individuals for nonpoint source pollution controls. Trainings were impacted by COVID 19; however, 8 events were held.</t>
  </si>
  <si>
    <t>See M01 a-c, M02. Between October 2019 and September 2020, DMLR’s Water Quality Section performed 462 water-quality-related plan reviews.</t>
  </si>
  <si>
    <t>See M01 a-c, M02. The Abandoned and Orphaned Mine Land Programs have expended a cumulative $3,837,076 from the interest on the Minerals Reclamation Fund to prioritize and remediate sites across Virginia that pose environmental and safety hazards. A total of 19 sites were remediated between March 2019 and March 2020. Ongoing progress is summarized in Table 2.26.</t>
  </si>
  <si>
    <t>In addition to the reduction of NPS pollution by the reclamation of abandoned coal mined lands, DMLR encourages the reduction and elimination of nonpoint source pollution through the agency’s BMPs, offset approach to TMDL implementation in its joint mining, and discharge permitting processes.  All inventoried site reports are available on DMME’s web map.</t>
  </si>
  <si>
    <t xml:space="preserve">See milestone P01. DEQ has provided significant data and funding from Section 319(h), CBIG, and NOAA CZM to support the Program and broaden its applicability through ongoing partnerships with VDOF, NGOs, and the private sector. Highlights of activities include:
• Expansion of ConserveVirginia, to include the Water Quality Improvement category, which identifies 790,112 acres of the highest priority lands for conservation.
• VCU and NHP are working to integrate the HWP and INSTAR data to enhance the ConserveVirginia tool with two new inputs: 1) Healthy Waters Conservation Opportunity Areas, which would assist in identifying those highest priority lands for improving water quality to maintain confirmed healthy waters data; and 2) the highest priority lands for targeting agricultural BMP efforts to improve water quality for lower-scoring INSTAR reaches with the goal of elevating those scores. DCR and DEQ have met to discuss the inclusion of additional DEQ-collected water quality data to create an additional input based on a broader suite of parameters. Due to budgetary constraints and limited capacity, the conclusion was to delay the development of that additional input and evaluate the process once the two new inputs were integrated.
• NHP is developing a watershed-based conservation model to achieve a Chesapeake Bay Program goal of 100 percent of state-identified (in 2014), currently healthy waters and watersheds to remain healthy by 2025. The modeling process will identify priority areas for protection.
• The NHP is evaluating the change to an NHDPlus-HD catchment area similar to that used in the watershed-based conservation planning model to refine those areas to be considered as part of project review. Tentatively the new area units will be called the Stream Conservation Sites. 
• The Virginia Secretary of Natural Resources Office requested NHP and the HWP Manager facilitate the development and implementation of a memorandum of understanding for the continued and expanded coordination and cooperation among key partners in the Albemarle-Pamlico National Estuary Partnership (APNEP) Comprehensive Conservation and Management Plan (CCMP). The MOU is available here.
</t>
  </si>
  <si>
    <t xml:space="preserve">See milestone P02 a-b. Chesapeake Bay Preservation Act (CBPA) compliance reviews continued to be conducted for the Tidewater localities subject to the CBPA. DEQ Local Government Assistance Program staff have been striving for all 84 CBPA localities to be in the position of completing the periodic (every five years) compliance review of their local program by the end of calendar year 2019.
Table 2.28 includes a summary of compliance review status for CBPA localities and reported implementation based on the 2019 annual report cycle (January 1, 2019 – December 31, 2019). See also Residential Sewage Activity 4. </t>
  </si>
  <si>
    <t>See milestone P04. As part of the current 5-year Section 309 (Coastal Zone Enhancement Grants) Strategies for FY2016-2020, CZM will continue to focus on projects and policy development for the areas of Cumulative &amp; Secondary Impacts of Growth &amp; Development (CSI), Coastal Hazards, and Ocean Resources. Coastal Hazards and Marine Debris Strategies for FY2021-2025 will serve as the main mechanisms for addressing nonpoint source pollution and improving coastal water quality through new enforceable policies or research directed toward informing such policies.</t>
  </si>
  <si>
    <t>[Amt. Completed]</t>
  </si>
  <si>
    <t>1,719,400 linear feet of stream exclusion were installed in FY20 within the Chesapeake Bay</t>
  </si>
  <si>
    <t xml:space="preserve">The Plan was finally approved in Spring 2020. No work has begun on the update of the 5-year plan which expires in 2024. However during the development of the 2020 Annual Report a few small errors or omissions were found in the document. a modified version will be submitted to EPA  by  the end of 2020 early 2021. Work on developing the next version of the management plan will not start in earnest until 2023. </t>
  </si>
  <si>
    <t xml:space="preserve">An RFA was issued in August of 2019 and June of 2020. The 2019 RFA resulted in the projects included in the 2020 Section 319 EPA award application submitted May 2020.  The 2020 RFA closed August 31, 2020 and the applications are currently under review. The results of this RFA will be used to develop Virginia's application for 2021 funding. </t>
  </si>
  <si>
    <t xml:space="preserve">Most projects selected in the recent RFAs have been continuing projects; projects requesting funding for an additional two to three years. The 2018-2019 RFA had one project selected that that started new in FY20; an urban project located in the James River and Tributaries IP within the City of Richmond and surrounding counties. Two new projects (Dan River and Chestnut Creek) selected in the 2019 RFA did not start until after July 2020. DEQ issued a new agreement to continue the work on the Upper Clinch Watershed. </t>
  </si>
  <si>
    <t>In fall of 2019 DEQ contracted for the development of a requirements document that would create the methodology and plan to address any system issues and updates related to the BMP Warehouse. In early 2020 DEQ entered into a procured contract with GeoDecisions, a division of Gannet Fleming to make substantial edits to several databases, including BMP Warehouse.  By June 2020 improvements were made to the data base to improve the administrative functionality to better track BMP implementation.</t>
  </si>
  <si>
    <t xml:space="preserve">In fall of 2019 DEQ contracted for the development of a requirements document that would create the methodology and plan to address any system issues and updates related to the Water Quality Assessment, TMDL and TMDL IP modules as well as the creation of 319(h) grant program management module. In early 2020 DEQ entered into a procured contract with GeoDecisions, a division of Gannet Fleming to make substantial edits to several databases (Releases 1-4). The Contractor will develop and deliver a fully tested and approved application, including all task items and functionality described below. Development of user interface components will address a variety of functionality requirements. By June 2020 Releases 1 and 2 were complete. These integrated the WQA, TMDL and TMDL IP modules related to tracking impairments and assessment units. TMDL IP module and the BMP Warehouse were also updated to better assist in the tracking of BMPs related to Implementation efforts. </t>
  </si>
  <si>
    <t>lbs./year</t>
  </si>
  <si>
    <t>Tracking both BMP implementation and water quality improvements in TMDL watersheds is critical to properly assess both progress and needs in watershed restoration and thereby measure TMDL Implementation Program success. BMP installations in FY20 resulted in the reduction of 3,074,754 pounds of nitrogen, 92,185 pounds of phosphorous,126,901 tons of sediment, and 7.15E+16 colony forming units (CFU) of fecal coliform bacteria. Tables xxx provides a summary of the estimated BMP pollutant reductions achieved, classified by associated BMP funding source and the extent of each BMP installed.</t>
  </si>
  <si>
    <t>for 2020 VA has worked with EPA to clean up some of the information that is in WPT. This effort, especially as it has to do with the names of drainage basins and BMP goals, is still ongoing and will be completed by December 2020. As such no BMP data/information</t>
  </si>
  <si>
    <t xml:space="preserve">In VAFY20 DEQ funded 25 individual projects covering 22 separate implementation plan areas with Section 319(h) funds. Other state and federal funds administered by either DEQ or DCR were also available. Collectively 4,129 residential septic and agricultural BMPs were installed within 79 completed implementation plan areas (addressing 223 IP watersheds). These BMPs collectively resulted in the protection and exclusion of 236 miles (1,245,709 linear feet) of stream from livestock access, excluding 15,251 animal unites and creating 1,734 acres of riparian buffer. In addition XXX homes had their septic systems pumped or had straight pipes or failing septic systems addressed. These BMPs resulted and the reduction of 3.1 million pounds of Nitrogen, 92,185 pounds of Phosphorous and 126,901 tons of sediment. These BMPs cost a total of $22,921,761, of which $16,112,876 was provided by DEQ and DCR in the form of either state or federal cost-share assistance. Since June 2001 $162,971,404 has been spent on BMPS in IP watersheds, including $107,661,590 in state and federal cost-share (not USDA) (See figure "funds spent on BMP installation within IP in VA VAFY2002-2020". </t>
  </si>
  <si>
    <t>For 2020 VA has worked with EPA to clean up some of the information that is in WPT. This effort, especially as it has to do with the names of drainage basins and BMP goals, is still ongoing and will be completed by December 2020. As such no BMP data/information will be provided to EPA until the system has been fully QA/QC'd. It is anticipated that a full data submission will be given to EPA in February/march 2021 that will cover past years through December 31, 2020.</t>
  </si>
  <si>
    <t>DEQ monitored for bacteria in the 4 designated NWQI watersheds; NRCS/USGS monitored for other parameters (nutrients, etc.)</t>
  </si>
  <si>
    <t xml:space="preserve">DEQ continued its effort to strengthen its relationships with other agencies to further nonpoint source efforts. During VAFY20 VA DEQ staff engaged in or participated in at least 2 agency/partner meetings or events per months, for a total of a minimum of 24 in the last year. This included 16 with DCR, 2 with DMME, 1 with SERCAP, 2 with VDEM, and 3 with VDH, </t>
  </si>
  <si>
    <t xml:space="preserve">From July 2019 through June 2020, the main focus of DEQ central and regional office staff has been assisting local governments with the implementation of their local Stormwater management programs, which includes addressing erosion and sediment control in a manner that is consistent with the Erosion and Sediment Control Law and attendant regulations. Other program include the Stormwater Local Assistance Fund and the Virginia conservation Assistance Program.  </t>
  </si>
  <si>
    <t xml:space="preserve">As of June 30, 2020, the six funding cycles of SLAF grants have resulted in 37 localities that signed grant agreements to implement 138 projects totaling $63,630,146 in cost-share.
The Virginia Conservation Assistance Program received $1.5 million in State resources for local NPS Stormwater projects.  Many of the EPA-approved implementation plans call for the installation of BMPs addressing unregulated components of urban areas. All requests for applications (RFA) that are issued utilizing either Section 319(h) nonpoint source funding or non-agricultural NPS Water Quality Improvement Funds (WQIF) have the ability to fund urban activities. </t>
  </si>
  <si>
    <t>See Milestone F01 b</t>
  </si>
  <si>
    <t>Inspections</t>
  </si>
  <si>
    <t>Education Programs</t>
  </si>
  <si>
    <t>VDOF also offers tree-planting grants using the Virginia Trees for Clean Water (VTCW) Program promoted through an RFP process. The 2020 cycle has allocated $172,946.00 to 28 projects in 25 different HUC12 watersheds utilizing funds from the Commonwealth’s WQIF. The majority of the projects funded are in highly urbanized parts of the state including Richmond, Virginia Beach, Fredericksburg and Northern Virginia. Technical assistance by VDOF ISA Certified Arborist staff was also provided.  Projects funded included tree planting for establishment of riparian forest buffers, school and park plantings and Stormwater retrofits that incorporated the use of trees.</t>
  </si>
  <si>
    <t xml:space="preserve">The Virginia Urban Tree Canopy program assists communities by providing both cost-share funding and technical assistance to plant and maintain more trees on both public and private land. These trees will provide green Stormwater infrastructure benefits, thereby improving water quality across Virginia and specifically, in the Chesapeake Bay. </t>
  </si>
  <si>
    <t xml:space="preserve">See Milestone M03. As of September 21, 2020, 3,171 orphaned mineral mined sites have been inventoried in 576 (46.2%) of Virginia’s 1,247 hydrologic units (HUC). Of the inventoried sites:
• 1,049 sites were identified as safety hazards.
• 228 sites were identified as environmental hazards.  
• 158 sites were identified as both safety and environmental hazards. 
In addition to reclamation activities, pollutant reductions are achieved through the agency’s BMPs and offset approach to TMDL implementation in its joint mining and discharge permitting processes.
</t>
  </si>
  <si>
    <t>See Milestone M04. DMME’s program goals include: the reduction of NPS pollution on abandoned mined land; development of water quality goals in prioritization of areas for reclamation activities; enhanced coordination between DEQ and DMME to collect and report BMPs installed on active mine sites, as well as reclamation of active and abandoned mines; and documentation and reporting of reclamation of active and abandoned mine sites.</t>
  </si>
  <si>
    <t xml:space="preserve">DCR’s emphasis for agricultural BMP implementation focuses on efficient nutrient and sediment reduction and includes priority practices such as cover crops. 172,225 acre figure includes all forms of cover crops completed within the bay area. </t>
  </si>
  <si>
    <t>acres</t>
  </si>
  <si>
    <t>In FY20 within the Bay area a total of 14,561 priority agricultural BMPs were installed, including 363,178 acres of Nutrient management plans written or revised and 172,225 instances of cover crop installed.</t>
  </si>
  <si>
    <t>FY20 completed</t>
  </si>
  <si>
    <t xml:space="preserve">A majority of these projects are part of larger watershed restoration and implementation efforts in TMDL implementation areas. During FY 2019, DEQ provided $859,292 from State and Federal funding and landowner contributions to address failing or failed septic systems. 5,063 Pounds of Nitrogen Removed   </t>
  </si>
  <si>
    <t xml:space="preserve">A majority of these projects are part of larger watershed restoration and implementation efforts in TMDL implementation areas. During FY 2019, DEQ provided $859,292 from State and Federal funding and landowner contributions to address failing or failed septic systems. 8.28E+12 CFU* of Bacteria Reduced </t>
  </si>
  <si>
    <t>Total Plan Unit Goal</t>
  </si>
  <si>
    <t xml:space="preserve"> Total Units Completed</t>
  </si>
  <si>
    <t># acres (cumulative; goals starts with 2020)</t>
  </si>
  <si>
    <t>Number trained or certified (cumulative; goals starts with 2020)</t>
  </si>
  <si>
    <t xml:space="preserve">acres of cover crops </t>
  </si>
  <si>
    <t>Acres Easement (cumulative; goals starts with 2020)</t>
  </si>
  <si>
    <t># sites reclaimed (cumulative; goals starts with 2020)</t>
  </si>
  <si>
    <t>Report for activity through 6/30/2020</t>
  </si>
  <si>
    <t>Update VA's  NPS Management Plan every five years</t>
  </si>
  <si>
    <t>NPS Goal(s)</t>
  </si>
  <si>
    <t>Activity Reporting Comment</t>
  </si>
  <si>
    <t>Estimated Reporting Frequency</t>
  </si>
  <si>
    <t>Original Plan Measurement / Reporting</t>
  </si>
  <si>
    <t>As reported in the FY2020 Chesapeake Bay and Virginia Waters Clean-up Plan, the most recent Agricultural Needs Assessment projects that for the fiscal years 2020– 2030, an estimated $2.7 billion may be required from state and federal funds as well as farmer financial contributions to meet water quality goals. Approximately 40% of this total (nearly $1.1 billion) could be needed from State sources, the vast majority of which is direct funding of the Virginia Agricultural Cost-Share (VACS) Program and support for Soil and Water Conservation Districts that implement the VACS program.</t>
  </si>
  <si>
    <t>Cost-share funds promote BMP implementation for pollution reduction while easing financial burden on producers. Hydrologic units with the highest potential to contribute agricultural NPS pollution to surface and ground waters receive the greatest amounts of cost-share funds, which are then prioritized by SWCDs for projects that maximize local water quality benefit.  Further progress has been made on the priority funding, which has provided 100% state-funded livestock stream exclusion for applications accepted from January 2013 through June 2015. As of June 2019, partially due to a supplemental appropriation by the Virginia General Assembly of $5.2 million, a total of approximately $95.2 million has been provided by the Commonwealth for this initiative including $50 million to producers within Virginia’s Chesapeake Bay watershed. Once all 100% reimbursed SL-6 practices have been installed, they will include almost 9.5 million feet of stream excluded.</t>
  </si>
  <si>
    <t>DCR’s emphasis on agricultural BMP implementation focuses on efficient nutrient and sediment reduction and includes priority practices. In FY2020 within the Chesapeake Bay area, a total of 14,561 priority agricultural BMPs were installed including 363,178 acres of nutrient management plans written or revised and 172,225 acres of cover crop installed.</t>
  </si>
  <si>
    <r>
      <t>During FY2020, out of the 14 river basins with historic watershed roundtables statewide, 11 (79%) roundtables were active</t>
    </r>
    <r>
      <rPr>
        <sz val="11"/>
        <color rgb="FF000000"/>
        <rFont val="Calibri"/>
        <family val="2"/>
        <scheme val="minor"/>
      </rPr>
      <t>; however, some of the roundtables were not as active as is typical due to COVID-19.</t>
    </r>
    <r>
      <rPr>
        <sz val="11"/>
        <color theme="1"/>
        <rFont val="Calibri"/>
        <family val="2"/>
        <scheme val="minor"/>
      </rPr>
      <t xml:space="preserve"> For 2020, Virginia exceeded its goal a major strategy for the 2020-2024 period to have active watershed roundtables in at least 60% of the river basins.</t>
    </r>
  </si>
  <si>
    <t>Report for activity 7/1/2019- 6/30/2020</t>
  </si>
  <si>
    <t xml:space="preserve">Tracking both BMP implementation and water quality improvements in TMDL watersheds is critical to properly assess both progress and needs in watershed restoration and thereby measure TMDL Implementation Program success. BMP installations in FY20 resulted in the reduction of 3,074,754 pounds of nitrogen, 92,185 pounds of phosphorous,126,901 tons of sediment, and 7.15E+16 colony forming units (CFU) of fecal coliform bacteria. </t>
  </si>
  <si>
    <t>Tracking both BMP implementation and water quality improvements in TMDL watersheds is critical to properly assess both progress and needs in watershed restoration and thereby measure TMDL Implementation Program success. BMP installations in FY20 resulted in the reduction of 3,074,754 pounds of nitrogen, 92,185 pounds of phosphorous,126,901 tons of sediment, and 7.15E+16 colony forming units (CFU) of fecal coliform bacteria.</t>
  </si>
  <si>
    <t>Reviewing the data from the Draft 2020 Draft 2020 305(b)/303(d) Water Quality Assessment Integrated Report and comparing it to the list of completed implementation plans it was determined that there were 14 delisted segments, within 6 implementation plans covering 38.36 miles that are proposed for delisting. Four of the 6 IPs identified have received Section 319(h) funding for targeted implementation. All six have received significant state resources for the implementation of agricultural BMPs (with one receiving significant state resources to implement septic BMPs).</t>
  </si>
  <si>
    <r>
      <t xml:space="preserve">Implementation of </t>
    </r>
    <r>
      <rPr>
        <sz val="8"/>
        <rFont val="Calibri"/>
        <family val="2"/>
      </rPr>
      <t>priority agricultural BMPs (nutrient management plans, animal waste facilities, cover crops, riparian buffers, livestock exclusion), as well as poultry litter transport out of targeted counties</t>
    </r>
  </si>
  <si>
    <r>
      <t>1</t>
    </r>
    <r>
      <rPr>
        <vertAlign val="superscript"/>
        <sz val="8"/>
        <rFont val="Calibri"/>
        <family val="2"/>
        <scheme val="minor"/>
      </rPr>
      <t>st</t>
    </r>
    <r>
      <rPr>
        <sz val="8"/>
        <rFont val="Calibri"/>
        <family val="2"/>
        <scheme val="minor"/>
      </rPr>
      <t xml:space="preserve"> IP priority list complete by 2020, 2022 and 2024 (~15 new Plans/60 segments by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</si>
</sst>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40"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b/>
      <sz val="10"/>
      <color rgb="FF000000"/>
      <name val="Calibri"/>
      <family val="2"/>
      <scheme val="minor"/>
    </font>
    <font>
      <sz val="10"/>
      <color rgb="FF000000"/>
      <name val="Calibri"/>
      <family val="2"/>
      <scheme val="minor"/>
    </font>
    <font>
      <strike/>
      <sz val="10"/>
      <color theme="1"/>
      <name val="Calibri"/>
      <family val="2"/>
      <scheme val="minor"/>
    </font>
    <font>
      <sz val="11.5"/>
      <color rgb="FF000000"/>
      <name val="Times New Roman"/>
      <family val="1"/>
    </font>
    <font>
      <sz val="7"/>
      <color rgb="FF000000"/>
      <name val="Times New Roman"/>
      <family val="1"/>
    </font>
    <font>
      <sz val="12"/>
      <color rgb="FF222222"/>
      <name val="Arial"/>
      <family val="2"/>
    </font>
    <font>
      <sz val="10"/>
      <color rgb="FFFF0000"/>
      <name val="Calibri"/>
      <family val="2"/>
      <scheme val="minor"/>
    </font>
    <font>
      <b/>
      <u/>
      <sz val="11"/>
      <color theme="1"/>
      <name val="Calibri"/>
      <family val="2"/>
      <scheme val="minor"/>
    </font>
    <font>
      <sz val="11"/>
      <color theme="1"/>
      <name val="Calibri"/>
      <family val="2"/>
      <scheme val="minor"/>
    </font>
    <font>
      <sz val="10"/>
      <name val="Arial"/>
      <family val="2"/>
    </font>
    <font>
      <sz val="10"/>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
      <sz val="9"/>
      <color rgb="FF000000"/>
      <name val="Calibri"/>
      <family val="2"/>
      <scheme val="minor"/>
    </font>
    <font>
      <sz val="9"/>
      <color rgb="FFFF0000"/>
      <name val="Calibri"/>
      <family val="2"/>
      <scheme val="minor"/>
    </font>
    <font>
      <sz val="9"/>
      <color theme="9" tint="-0.249977111117893"/>
      <name val="Calibri"/>
      <family val="2"/>
      <scheme val="minor"/>
    </font>
    <font>
      <vertAlign val="superscript"/>
      <sz val="9"/>
      <name val="Calibri"/>
      <family val="2"/>
      <scheme val="minor"/>
    </font>
    <font>
      <u/>
      <sz val="11"/>
      <color theme="10"/>
      <name val="Calibri"/>
      <family val="2"/>
      <scheme val="minor"/>
    </font>
    <font>
      <u/>
      <sz val="9"/>
      <color theme="10"/>
      <name val="Calibri"/>
      <family val="2"/>
      <scheme val="minor"/>
    </font>
    <font>
      <sz val="9"/>
      <color rgb="FFFFFF00"/>
      <name val="Calibri"/>
      <family val="2"/>
      <scheme val="minor"/>
    </font>
    <font>
      <sz val="10"/>
      <name val="Calibri"/>
      <family val="2"/>
    </font>
    <font>
      <sz val="9"/>
      <name val="Calibri"/>
      <family val="2"/>
    </font>
    <font>
      <sz val="11"/>
      <name val="Calibri"/>
      <family val="2"/>
      <scheme val="minor"/>
    </font>
    <font>
      <sz val="11"/>
      <color rgb="FF000000"/>
      <name val="Calibri"/>
      <family val="2"/>
      <scheme val="minor"/>
    </font>
    <font>
      <strike/>
      <sz val="11"/>
      <name val="Calibri"/>
      <family val="2"/>
      <scheme val="minor"/>
    </font>
    <font>
      <strike/>
      <sz val="9"/>
      <name val="Calibri"/>
      <family val="2"/>
      <scheme val="minor"/>
    </font>
    <font>
      <b/>
      <sz val="9"/>
      <color theme="3" tint="0.59999389629810485"/>
      <name val="Calibri"/>
      <family val="2"/>
      <scheme val="minor"/>
    </font>
    <font>
      <sz val="9"/>
      <color theme="3" tint="0.59999389629810485"/>
      <name val="Calibri"/>
      <family val="2"/>
      <scheme val="minor"/>
    </font>
    <font>
      <sz val="11"/>
      <color theme="3" tint="0.59999389629810485"/>
      <name val="Calibri"/>
      <family val="2"/>
      <scheme val="minor"/>
    </font>
    <font>
      <sz val="8"/>
      <name val="Calibri"/>
      <family val="2"/>
      <scheme val="minor"/>
    </font>
    <font>
      <sz val="8"/>
      <color theme="1"/>
      <name val="Calibri"/>
      <family val="2"/>
      <scheme val="minor"/>
    </font>
    <font>
      <sz val="8"/>
      <name val="Calibri"/>
      <family val="2"/>
    </font>
    <font>
      <vertAlign val="superscript"/>
      <sz val="8"/>
      <name val="Calibri"/>
      <family val="2"/>
      <scheme val="minor"/>
    </font>
  </fonts>
  <fills count="16">
    <fill>
      <patternFill patternType="none"/>
    </fill>
    <fill>
      <patternFill patternType="gray125"/>
    </fill>
    <fill>
      <patternFill patternType="solid">
        <fgColor rgb="FF95B3D7"/>
        <bgColor indexed="64"/>
      </patternFill>
    </fill>
    <fill>
      <patternFill patternType="solid">
        <fgColor rgb="FFDBE5F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rgb="FFD9E2F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9" tint="-0.249977111117893"/>
        <bgColor indexed="64"/>
      </patternFill>
    </fill>
  </fills>
  <borders count="38">
    <border>
      <left/>
      <right/>
      <top/>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style="medium">
        <color rgb="FFBFBFBF"/>
      </top>
      <bottom/>
      <diagonal/>
    </border>
    <border>
      <left/>
      <right style="medium">
        <color rgb="FFBFBFBF"/>
      </right>
      <top/>
      <bottom style="medium">
        <color rgb="FFBFBFBF"/>
      </bottom>
      <diagonal/>
    </border>
    <border>
      <left style="medium">
        <color rgb="FFBFBFBF"/>
      </left>
      <right style="medium">
        <color rgb="FFBFBFBF"/>
      </right>
      <top/>
      <bottom/>
      <diagonal/>
    </border>
    <border>
      <left/>
      <right style="medium">
        <color rgb="FFBFBFBF"/>
      </right>
      <top/>
      <bottom/>
      <diagonal/>
    </border>
    <border>
      <left/>
      <right/>
      <top/>
      <bottom style="medium">
        <color rgb="FFBFBFBF"/>
      </bottom>
      <diagonal/>
    </border>
    <border>
      <left style="medium">
        <color rgb="FFBFBFBF"/>
      </left>
      <right/>
      <top/>
      <bottom style="medium">
        <color rgb="FFBFBFBF"/>
      </bottom>
      <diagonal/>
    </border>
    <border>
      <left style="thin">
        <color indexed="64"/>
      </left>
      <right style="thin">
        <color indexed="64"/>
      </right>
      <top style="thin">
        <color indexed="64"/>
      </top>
      <bottom style="thin">
        <color indexed="64"/>
      </bottom>
      <diagonal/>
    </border>
    <border>
      <left style="medium">
        <color rgb="FFBFBFBF"/>
      </left>
      <right/>
      <top style="medium">
        <color rgb="FFBFBFB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theme="4" tint="0.399975585192419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style="medium">
        <color rgb="FFBFBFBF"/>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9" fontId="13" fillId="0" borderId="0" applyFont="0" applyFill="0" applyBorder="0" applyAlignment="0" applyProtection="0"/>
    <xf numFmtId="44" fontId="13" fillId="0" borderId="0" applyFont="0" applyFill="0" applyBorder="0" applyAlignment="0" applyProtection="0"/>
    <xf numFmtId="0" fontId="14" fillId="0" borderId="0"/>
    <xf numFmtId="43" fontId="13" fillId="0" borderId="0" applyFont="0" applyFill="0" applyBorder="0" applyAlignment="0" applyProtection="0"/>
    <xf numFmtId="0" fontId="24" fillId="0" borderId="0" applyNumberFormat="0" applyFill="0" applyBorder="0" applyAlignment="0" applyProtection="0"/>
  </cellStyleXfs>
  <cellXfs count="599">
    <xf numFmtId="0" fontId="0" fillId="0" borderId="0" xfId="0"/>
    <xf numFmtId="0" fontId="0" fillId="0" borderId="0" xfId="0" applyAlignment="1">
      <alignment horizontal="justify" vertical="center"/>
    </xf>
    <xf numFmtId="0" fontId="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0" borderId="4" xfId="0" applyFont="1" applyBorder="1" applyAlignment="1">
      <alignment horizontal="left" vertical="center" wrapText="1"/>
    </xf>
    <xf numFmtId="0" fontId="5" fillId="2" borderId="4" xfId="0" applyFont="1" applyFill="1" applyBorder="1" applyAlignment="1">
      <alignment horizontal="left" vertical="center" wrapText="1"/>
    </xf>
    <xf numFmtId="0" fontId="6" fillId="0" borderId="4" xfId="0" applyFont="1" applyBorder="1" applyAlignment="1">
      <alignment horizontal="left" vertical="center" wrapText="1"/>
    </xf>
    <xf numFmtId="0" fontId="6" fillId="3" borderId="4" xfId="0" applyFont="1" applyFill="1" applyBorder="1" applyAlignment="1">
      <alignment horizontal="left" vertical="center" wrapText="1"/>
    </xf>
    <xf numFmtId="0" fontId="3" fillId="3" borderId="6" xfId="0" applyFont="1" applyFill="1" applyBorder="1" applyAlignment="1">
      <alignment horizontal="left" vertical="center" wrapText="1"/>
    </xf>
    <xf numFmtId="0" fontId="0" fillId="0" borderId="0" xfId="0" applyAlignment="1"/>
    <xf numFmtId="0" fontId="2" fillId="2" borderId="4" xfId="0" applyFont="1" applyFill="1" applyBorder="1" applyAlignment="1">
      <alignment horizontal="left" vertical="center"/>
    </xf>
    <xf numFmtId="16" fontId="3" fillId="3" borderId="2" xfId="0" applyNumberFormat="1" applyFont="1" applyFill="1" applyBorder="1" applyAlignment="1">
      <alignment horizontal="left" vertical="center"/>
    </xf>
    <xf numFmtId="0" fontId="3" fillId="3" borderId="4" xfId="0" applyFont="1" applyFill="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3" borderId="2" xfId="0" applyFont="1" applyFill="1" applyBorder="1" applyAlignment="1">
      <alignment horizontal="left" vertical="center"/>
    </xf>
    <xf numFmtId="0" fontId="5" fillId="2" borderId="4" xfId="0" applyFont="1" applyFill="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3" borderId="2" xfId="0" applyFont="1" applyFill="1" applyBorder="1" applyAlignment="1">
      <alignment horizontal="left" vertical="center"/>
    </xf>
    <xf numFmtId="0" fontId="6" fillId="3" borderId="4" xfId="0" applyFont="1" applyFill="1" applyBorder="1" applyAlignment="1">
      <alignment horizontal="left" vertical="center"/>
    </xf>
    <xf numFmtId="16" fontId="3" fillId="0" borderId="2" xfId="0" applyNumberFormat="1" applyFont="1" applyBorder="1" applyAlignment="1">
      <alignment horizontal="left" vertical="center"/>
    </xf>
    <xf numFmtId="0" fontId="5" fillId="2" borderId="2" xfId="0" applyFont="1" applyFill="1" applyBorder="1" applyAlignment="1">
      <alignment horizontal="left" vertical="center"/>
    </xf>
    <xf numFmtId="0" fontId="2" fillId="2" borderId="2" xfId="0" applyFont="1" applyFill="1" applyBorder="1" applyAlignment="1">
      <alignment horizontal="left" vertical="center"/>
    </xf>
    <xf numFmtId="0" fontId="3" fillId="3" borderId="1" xfId="0" applyFont="1" applyFill="1" applyBorder="1" applyAlignment="1">
      <alignment horizontal="left" vertical="center"/>
    </xf>
    <xf numFmtId="16" fontId="2" fillId="2" borderId="2" xfId="0" quotePrefix="1" applyNumberFormat="1" applyFont="1" applyFill="1" applyBorder="1" applyAlignment="1">
      <alignment horizontal="left" vertical="center"/>
    </xf>
    <xf numFmtId="16" fontId="3" fillId="0" borderId="2" xfId="0" quotePrefix="1" applyNumberFormat="1" applyFont="1" applyBorder="1" applyAlignment="1">
      <alignment horizontal="left" vertical="center"/>
    </xf>
    <xf numFmtId="16" fontId="3" fillId="3" borderId="2" xfId="0" quotePrefix="1" applyNumberFormat="1" applyFont="1" applyFill="1" applyBorder="1" applyAlignment="1">
      <alignment horizontal="left" vertical="center"/>
    </xf>
    <xf numFmtId="16" fontId="5" fillId="2" borderId="2" xfId="0" quotePrefix="1" applyNumberFormat="1" applyFont="1" applyFill="1" applyBorder="1" applyAlignment="1">
      <alignment horizontal="left" vertical="center"/>
    </xf>
    <xf numFmtId="0" fontId="0" fillId="0" borderId="0" xfId="0" applyAlignment="1">
      <alignment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0" fillId="0" borderId="0" xfId="0" applyBorder="1" applyAlignment="1">
      <alignment horizontal="left" wrapText="1"/>
    </xf>
    <xf numFmtId="0" fontId="1" fillId="0" borderId="0" xfId="0" applyFont="1" applyAlignment="1"/>
    <xf numFmtId="0" fontId="0" fillId="0" borderId="0" xfId="0" applyAlignment="1">
      <alignment horizontal="center" wrapText="1"/>
    </xf>
    <xf numFmtId="0" fontId="1" fillId="0" borderId="0" xfId="0" applyFont="1"/>
    <xf numFmtId="0" fontId="0" fillId="0" borderId="0" xfId="0" applyAlignment="1">
      <alignment horizontal="center" wrapText="1"/>
    </xf>
    <xf numFmtId="0" fontId="0" fillId="0" borderId="0" xfId="0" applyBorder="1" applyAlignment="1">
      <alignment wrapText="1"/>
    </xf>
    <xf numFmtId="0" fontId="2" fillId="5" borderId="3" xfId="0" applyFont="1" applyFill="1" applyBorder="1" applyAlignment="1">
      <alignment horizontal="center" vertical="center" wrapText="1"/>
    </xf>
    <xf numFmtId="0" fontId="2" fillId="0" borderId="9" xfId="0" applyFont="1" applyBorder="1" applyAlignment="1">
      <alignment horizontal="left" vertical="center"/>
    </xf>
    <xf numFmtId="0" fontId="2" fillId="3" borderId="9" xfId="0" applyFont="1" applyFill="1" applyBorder="1" applyAlignment="1">
      <alignment horizontal="left" vertical="center"/>
    </xf>
    <xf numFmtId="0" fontId="8" fillId="0" borderId="0" xfId="0" applyFont="1" applyAlignment="1">
      <alignment vertical="center"/>
    </xf>
    <xf numFmtId="0" fontId="2" fillId="6" borderId="3" xfId="0" applyFont="1" applyFill="1" applyBorder="1" applyAlignment="1">
      <alignment horizontal="center" vertical="center" wrapText="1"/>
    </xf>
    <xf numFmtId="0" fontId="2" fillId="2" borderId="8" xfId="0" applyFont="1" applyFill="1" applyBorder="1" applyAlignment="1">
      <alignment horizontal="left" vertical="center"/>
    </xf>
    <xf numFmtId="0" fontId="2" fillId="5" borderId="0" xfId="0" applyFont="1" applyFill="1" applyBorder="1" applyAlignment="1">
      <alignment horizontal="center" vertical="center"/>
    </xf>
    <xf numFmtId="0" fontId="3" fillId="0" borderId="7" xfId="0" applyFont="1" applyBorder="1" applyAlignment="1">
      <alignment horizontal="left" vertical="center" wrapText="1"/>
    </xf>
    <xf numFmtId="0" fontId="3" fillId="3" borderId="7"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2" fillId="2" borderId="9" xfId="0" applyFont="1" applyFill="1" applyBorder="1" applyAlignment="1">
      <alignment horizontal="left" vertical="center"/>
    </xf>
    <xf numFmtId="0" fontId="6" fillId="3" borderId="7" xfId="0" applyFont="1" applyFill="1" applyBorder="1" applyAlignment="1">
      <alignment horizontal="left" vertical="center" wrapText="1"/>
    </xf>
    <xf numFmtId="0" fontId="6" fillId="0" borderId="7" xfId="0" applyFont="1" applyBorder="1" applyAlignment="1">
      <alignment horizontal="left" vertical="center" wrapText="1"/>
    </xf>
    <xf numFmtId="0" fontId="0" fillId="0" borderId="0" xfId="0" applyFont="1" applyAlignment="1"/>
    <xf numFmtId="0" fontId="3" fillId="5" borderId="3" xfId="0" applyFont="1" applyFill="1" applyBorder="1" applyAlignment="1">
      <alignment horizontal="center" vertical="center" wrapText="1"/>
    </xf>
    <xf numFmtId="0" fontId="3" fillId="2" borderId="9" xfId="0" applyFont="1" applyFill="1" applyBorder="1" applyAlignment="1">
      <alignment horizontal="left" vertical="center"/>
    </xf>
    <xf numFmtId="0" fontId="3" fillId="3" borderId="9" xfId="0" applyFont="1" applyFill="1" applyBorder="1" applyAlignment="1">
      <alignment horizontal="left" vertical="center"/>
    </xf>
    <xf numFmtId="0" fontId="3" fillId="0" borderId="9" xfId="0" applyFont="1" applyBorder="1" applyAlignment="1">
      <alignment horizontal="left" vertical="center"/>
    </xf>
    <xf numFmtId="0" fontId="0" fillId="0" borderId="9" xfId="0" applyBorder="1"/>
    <xf numFmtId="0" fontId="3" fillId="0" borderId="9" xfId="0" applyFont="1" applyBorder="1" applyAlignment="1">
      <alignment horizontal="left" vertical="center" wrapText="1"/>
    </xf>
    <xf numFmtId="0" fontId="0" fillId="0" borderId="0" xfId="0" applyFont="1" applyAlignment="1">
      <alignment wrapText="1"/>
    </xf>
    <xf numFmtId="0" fontId="3" fillId="2" borderId="9" xfId="0" applyFont="1" applyFill="1" applyBorder="1" applyAlignment="1">
      <alignment horizontal="left" vertical="center" wrapText="1"/>
    </xf>
    <xf numFmtId="0" fontId="3" fillId="3" borderId="9" xfId="0" applyFont="1" applyFill="1" applyBorder="1" applyAlignment="1">
      <alignment horizontal="left" vertical="center" wrapText="1"/>
    </xf>
    <xf numFmtId="0" fontId="10" fillId="0" borderId="0" xfId="0" applyFont="1" applyAlignment="1">
      <alignment wrapText="1"/>
    </xf>
    <xf numFmtId="14" fontId="0" fillId="0" borderId="0" xfId="0" applyNumberFormat="1"/>
    <xf numFmtId="14" fontId="0" fillId="0" borderId="9" xfId="0" applyNumberFormat="1" applyBorder="1"/>
    <xf numFmtId="0" fontId="0" fillId="8" borderId="9" xfId="0" applyFill="1" applyBorder="1"/>
    <xf numFmtId="14" fontId="0" fillId="8" borderId="9" xfId="0" applyNumberFormat="1" applyFill="1" applyBorder="1"/>
    <xf numFmtId="14" fontId="1" fillId="0" borderId="9" xfId="0" applyNumberFormat="1" applyFont="1" applyBorder="1"/>
    <xf numFmtId="14" fontId="1" fillId="8" borderId="9" xfId="0" applyNumberFormat="1" applyFont="1" applyFill="1" applyBorder="1"/>
    <xf numFmtId="0" fontId="3" fillId="0" borderId="5" xfId="0" applyFont="1" applyBorder="1" applyAlignment="1">
      <alignment horizontal="left" vertical="center" wrapText="1"/>
    </xf>
    <xf numFmtId="0" fontId="0" fillId="0" borderId="0" xfId="0" applyAlignment="1">
      <alignment horizontal="left"/>
    </xf>
    <xf numFmtId="0" fontId="0" fillId="0" borderId="9" xfId="0" applyBorder="1" applyAlignment="1">
      <alignment horizontal="left"/>
    </xf>
    <xf numFmtId="0" fontId="0" fillId="0" borderId="0" xfId="0" applyFill="1" applyAlignment="1">
      <alignment horizontal="left"/>
    </xf>
    <xf numFmtId="0" fontId="0" fillId="0" borderId="0" xfId="0" applyAlignment="1">
      <alignment horizontal="left" vertical="top"/>
    </xf>
    <xf numFmtId="0" fontId="0" fillId="0" borderId="0" xfId="0" applyAlignment="1">
      <alignment vertical="top"/>
    </xf>
    <xf numFmtId="0" fontId="0" fillId="7" borderId="9" xfId="0" applyFill="1" applyBorder="1" applyAlignment="1">
      <alignment horizontal="left" vertical="top"/>
    </xf>
    <xf numFmtId="0" fontId="0" fillId="0" borderId="9" xfId="0" applyFill="1" applyBorder="1" applyAlignment="1">
      <alignment horizontal="left" vertical="top"/>
    </xf>
    <xf numFmtId="0" fontId="0" fillId="0" borderId="0" xfId="0" applyFill="1" applyAlignment="1">
      <alignment vertical="top"/>
    </xf>
    <xf numFmtId="16" fontId="0" fillId="0" borderId="9" xfId="0" quotePrefix="1" applyNumberFormat="1" applyFill="1" applyBorder="1" applyAlignment="1">
      <alignment horizontal="left" vertical="top"/>
    </xf>
    <xf numFmtId="0" fontId="3" fillId="0" borderId="9" xfId="0" applyFont="1" applyFill="1" applyBorder="1" applyAlignment="1">
      <alignment horizontal="left" vertical="top"/>
    </xf>
    <xf numFmtId="0" fontId="0" fillId="0" borderId="9" xfId="0" applyFill="1" applyBorder="1" applyAlignment="1">
      <alignment vertical="top"/>
    </xf>
    <xf numFmtId="0" fontId="2" fillId="0" borderId="9" xfId="0" applyFont="1" applyFill="1" applyBorder="1" applyAlignment="1">
      <alignment horizontal="left" vertical="center"/>
    </xf>
    <xf numFmtId="0" fontId="0" fillId="0" borderId="9" xfId="0" applyFill="1" applyBorder="1" applyAlignment="1">
      <alignment horizontal="left" wrapText="1"/>
    </xf>
    <xf numFmtId="0" fontId="1" fillId="0" borderId="9" xfId="0" applyFont="1" applyBorder="1"/>
    <xf numFmtId="0" fontId="1" fillId="0" borderId="9" xfId="0" applyFont="1" applyFill="1" applyBorder="1" applyAlignment="1">
      <alignment horizontal="left"/>
    </xf>
    <xf numFmtId="0" fontId="1" fillId="0" borderId="9" xfId="0" applyFont="1" applyBorder="1" applyAlignment="1">
      <alignment wrapText="1"/>
    </xf>
    <xf numFmtId="0" fontId="0" fillId="0" borderId="0" xfId="0" pivotButton="1"/>
    <xf numFmtId="0" fontId="1" fillId="0" borderId="0" xfId="0" applyFont="1" applyAlignment="1">
      <alignment wrapText="1"/>
    </xf>
    <xf numFmtId="0" fontId="0" fillId="0" borderId="0" xfId="0" applyFont="1" applyAlignment="1">
      <alignment horizontal="center" wrapText="1"/>
    </xf>
    <xf numFmtId="0" fontId="0" fillId="0" borderId="0" xfId="0" applyFont="1" applyBorder="1" applyAlignment="1">
      <alignment wrapText="1"/>
    </xf>
    <xf numFmtId="0" fontId="3" fillId="4" borderId="3" xfId="0" applyFont="1" applyFill="1" applyBorder="1" applyAlignment="1">
      <alignment horizontal="center" vertical="center" wrapText="1"/>
    </xf>
    <xf numFmtId="0" fontId="3" fillId="3" borderId="6" xfId="0" applyFont="1" applyFill="1" applyBorder="1" applyAlignment="1">
      <alignment horizontal="left" vertical="center"/>
    </xf>
    <xf numFmtId="0" fontId="11" fillId="3" borderId="4" xfId="0" applyFont="1" applyFill="1" applyBorder="1" applyAlignment="1">
      <alignment horizontal="left" vertical="center"/>
    </xf>
    <xf numFmtId="0" fontId="11" fillId="0" borderId="4" xfId="0" applyFont="1" applyBorder="1" applyAlignment="1">
      <alignment horizontal="left" vertical="center"/>
    </xf>
    <xf numFmtId="0" fontId="11" fillId="3" borderId="1" xfId="0" applyFont="1" applyFill="1" applyBorder="1" applyAlignment="1">
      <alignment horizontal="left" vertical="center"/>
    </xf>
    <xf numFmtId="0" fontId="3" fillId="3" borderId="0" xfId="0" applyFont="1" applyFill="1" applyBorder="1" applyAlignment="1">
      <alignment horizontal="left" vertical="center"/>
    </xf>
    <xf numFmtId="0" fontId="3" fillId="0" borderId="6" xfId="0" applyFont="1" applyBorder="1" applyAlignment="1">
      <alignment horizontal="left" vertical="center" wrapText="1"/>
    </xf>
    <xf numFmtId="0" fontId="0" fillId="0" borderId="0" xfId="0" applyBorder="1" applyAlignment="1">
      <alignment horizontal="left"/>
    </xf>
    <xf numFmtId="0" fontId="2" fillId="4" borderId="3" xfId="0" applyFont="1" applyFill="1" applyBorder="1" applyAlignment="1">
      <alignment horizontal="center" vertical="center"/>
    </xf>
    <xf numFmtId="0" fontId="12" fillId="0" borderId="0" xfId="0" applyFont="1"/>
    <xf numFmtId="0" fontId="0" fillId="0" borderId="0" xfId="0" applyFont="1" applyAlignment="1">
      <alignment horizontal="center"/>
    </xf>
    <xf numFmtId="0" fontId="0" fillId="0" borderId="0" xfId="0" applyAlignment="1">
      <alignment horizontal="center"/>
    </xf>
    <xf numFmtId="0" fontId="0" fillId="0" borderId="0" xfId="0" applyFont="1" applyBorder="1" applyAlignment="1"/>
    <xf numFmtId="0" fontId="1" fillId="0" borderId="7" xfId="0" applyFont="1" applyBorder="1" applyAlignment="1">
      <alignment horizontal="left" vertical="center"/>
    </xf>
    <xf numFmtId="0" fontId="0" fillId="0" borderId="7" xfId="0" applyBorder="1" applyAlignment="1">
      <alignment horizontal="left"/>
    </xf>
    <xf numFmtId="0" fontId="0" fillId="0" borderId="7" xfId="0" applyBorder="1" applyAlignment="1"/>
    <xf numFmtId="0" fontId="2" fillId="4" borderId="1" xfId="0" applyFont="1" applyFill="1" applyBorder="1" applyAlignment="1">
      <alignment horizontal="center" vertical="center"/>
    </xf>
    <xf numFmtId="0" fontId="2" fillId="4" borderId="1" xfId="0" applyFont="1" applyFill="1" applyBorder="1" applyAlignment="1">
      <alignment horizontal="left" vertical="center"/>
    </xf>
    <xf numFmtId="16" fontId="3" fillId="3" borderId="9" xfId="0" applyNumberFormat="1" applyFont="1" applyFill="1" applyBorder="1" applyAlignment="1">
      <alignment horizontal="left" vertical="center"/>
    </xf>
    <xf numFmtId="0" fontId="6" fillId="0" borderId="9" xfId="0" applyFont="1" applyBorder="1" applyAlignment="1">
      <alignment horizontal="left" vertical="center"/>
    </xf>
    <xf numFmtId="0" fontId="6" fillId="3" borderId="9" xfId="0" applyFont="1" applyFill="1" applyBorder="1" applyAlignment="1">
      <alignment horizontal="left" vertical="center"/>
    </xf>
    <xf numFmtId="16" fontId="3" fillId="0" borderId="9" xfId="0" applyNumberFormat="1" applyFont="1" applyBorder="1" applyAlignment="1">
      <alignment horizontal="left" vertical="center"/>
    </xf>
    <xf numFmtId="16" fontId="3" fillId="0" borderId="9" xfId="0" quotePrefix="1" applyNumberFormat="1" applyFont="1" applyBorder="1" applyAlignment="1">
      <alignment horizontal="left" vertical="center"/>
    </xf>
    <xf numFmtId="0" fontId="11" fillId="3" borderId="9" xfId="0" applyFont="1" applyFill="1" applyBorder="1" applyAlignment="1">
      <alignment horizontal="left" vertical="center"/>
    </xf>
    <xf numFmtId="0" fontId="11" fillId="0" borderId="9" xfId="0" applyFont="1" applyBorder="1" applyAlignment="1">
      <alignment horizontal="left" vertical="center"/>
    </xf>
    <xf numFmtId="0" fontId="0" fillId="0" borderId="0" xfId="0" quotePrefix="1" applyAlignment="1">
      <alignment horizontal="left" vertical="top"/>
    </xf>
    <xf numFmtId="16" fontId="0" fillId="0" borderId="0" xfId="0" quotePrefix="1" applyNumberFormat="1" applyAlignment="1">
      <alignment horizontal="left" vertical="top"/>
    </xf>
    <xf numFmtId="0" fontId="0" fillId="0" borderId="0" xfId="0" applyFill="1" applyBorder="1" applyAlignment="1">
      <alignment horizontal="left" vertical="top"/>
    </xf>
    <xf numFmtId="0" fontId="0" fillId="0" borderId="0" xfId="0" pivotButton="1" applyAlignment="1">
      <alignment wrapText="1"/>
    </xf>
    <xf numFmtId="0" fontId="0" fillId="0" borderId="9" xfId="0" applyBorder="1" applyAlignment="1">
      <alignment horizontal="left" wrapText="1"/>
    </xf>
    <xf numFmtId="0" fontId="0" fillId="0" borderId="9" xfId="0" applyBorder="1" applyAlignment="1">
      <alignment wrapText="1"/>
    </xf>
    <xf numFmtId="0" fontId="0" fillId="0" borderId="0" xfId="0" pivotButton="1" applyFont="1" applyAlignment="1">
      <alignment wrapText="1"/>
    </xf>
    <xf numFmtId="0" fontId="0" fillId="0" borderId="9" xfId="0" applyFont="1" applyBorder="1" applyAlignment="1">
      <alignment horizontal="left" wrapText="1"/>
    </xf>
    <xf numFmtId="0" fontId="0" fillId="0" borderId="0" xfId="0" applyFont="1" applyAlignment="1">
      <alignment horizontal="left" wrapText="1"/>
    </xf>
    <xf numFmtId="0" fontId="0" fillId="0" borderId="0" xfId="0" applyFont="1"/>
    <xf numFmtId="0" fontId="0" fillId="0" borderId="11" xfId="0" applyFont="1" applyBorder="1" applyAlignment="1">
      <alignment horizontal="left" wrapText="1"/>
    </xf>
    <xf numFmtId="0" fontId="0" fillId="0" borderId="12" xfId="0" applyFont="1" applyBorder="1" applyAlignment="1">
      <alignment horizontal="left" wrapText="1"/>
    </xf>
    <xf numFmtId="0" fontId="0" fillId="0" borderId="13" xfId="0" applyFont="1" applyBorder="1" applyAlignment="1">
      <alignment wrapText="1"/>
    </xf>
    <xf numFmtId="0" fontId="0" fillId="0" borderId="12" xfId="0" applyFont="1" applyBorder="1" applyAlignment="1">
      <alignment wrapText="1"/>
    </xf>
    <xf numFmtId="0" fontId="0" fillId="0" borderId="0" xfId="0" applyAlignment="1">
      <alignment horizontal="left" wrapText="1"/>
    </xf>
    <xf numFmtId="0" fontId="0" fillId="0" borderId="11" xfId="0" applyBorder="1" applyAlignment="1">
      <alignment horizontal="left" wrapText="1"/>
    </xf>
    <xf numFmtId="0" fontId="0" fillId="0" borderId="13" xfId="0" applyBorder="1" applyAlignment="1">
      <alignment wrapText="1"/>
    </xf>
    <xf numFmtId="0" fontId="0" fillId="0" borderId="12" xfId="0" applyBorder="1" applyAlignment="1">
      <alignment wrapText="1"/>
    </xf>
    <xf numFmtId="0" fontId="0" fillId="0" borderId="15" xfId="0" applyBorder="1" applyAlignment="1">
      <alignment wrapText="1"/>
    </xf>
    <xf numFmtId="0" fontId="0" fillId="0" borderId="11" xfId="0" applyBorder="1" applyAlignment="1">
      <alignment wrapText="1"/>
    </xf>
    <xf numFmtId="0" fontId="0" fillId="0" borderId="15" xfId="0" applyFont="1" applyBorder="1" applyAlignment="1">
      <alignment wrapText="1"/>
    </xf>
    <xf numFmtId="0" fontId="0" fillId="9" borderId="11" xfId="0" applyFont="1" applyFill="1" applyBorder="1" applyAlignment="1">
      <alignment horizontal="left" wrapText="1"/>
    </xf>
    <xf numFmtId="0" fontId="0" fillId="9" borderId="11" xfId="0" applyFont="1" applyFill="1" applyBorder="1" applyAlignment="1">
      <alignment wrapText="1"/>
    </xf>
    <xf numFmtId="0" fontId="0" fillId="9" borderId="14" xfId="0" applyFont="1" applyFill="1" applyBorder="1" applyAlignment="1">
      <alignment horizontal="left" wrapText="1"/>
    </xf>
    <xf numFmtId="0" fontId="0" fillId="9" borderId="15" xfId="0" applyFont="1" applyFill="1" applyBorder="1" applyAlignment="1">
      <alignment wrapText="1"/>
    </xf>
    <xf numFmtId="0" fontId="0" fillId="9" borderId="16" xfId="0" applyFont="1" applyFill="1" applyBorder="1" applyAlignment="1">
      <alignment wrapText="1"/>
    </xf>
    <xf numFmtId="0" fontId="0" fillId="0" borderId="0" xfId="0" applyNumberFormat="1"/>
    <xf numFmtId="0" fontId="0" fillId="0" borderId="0" xfId="0" applyNumberFormat="1" applyAlignment="1">
      <alignment wrapText="1"/>
    </xf>
    <xf numFmtId="0" fontId="0" fillId="0" borderId="9" xfId="0" applyNumberFormat="1" applyBorder="1" applyAlignment="1">
      <alignment wrapText="1"/>
    </xf>
    <xf numFmtId="0" fontId="0" fillId="0" borderId="9" xfId="0" pivotButton="1" applyBorder="1" applyAlignment="1">
      <alignment wrapText="1"/>
    </xf>
    <xf numFmtId="0" fontId="0" fillId="9" borderId="9" xfId="0" applyNumberFormat="1" applyFill="1" applyBorder="1" applyAlignment="1">
      <alignment wrapText="1"/>
    </xf>
    <xf numFmtId="0" fontId="0" fillId="0" borderId="16" xfId="0" applyNumberFormat="1" applyBorder="1" applyAlignment="1">
      <alignment wrapText="1"/>
    </xf>
    <xf numFmtId="0" fontId="0" fillId="0" borderId="11" xfId="0" pivotButton="1" applyBorder="1" applyAlignment="1">
      <alignment wrapText="1"/>
    </xf>
    <xf numFmtId="0" fontId="0" fillId="0" borderId="17" xfId="0" pivotButton="1" applyBorder="1" applyAlignment="1">
      <alignment wrapText="1"/>
    </xf>
    <xf numFmtId="0" fontId="0" fillId="9" borderId="16" xfId="0" applyNumberFormat="1" applyFill="1" applyBorder="1" applyAlignment="1">
      <alignment wrapText="1"/>
    </xf>
    <xf numFmtId="0" fontId="0" fillId="0" borderId="21" xfId="0" applyNumberFormat="1" applyBorder="1" applyAlignment="1">
      <alignment wrapText="1"/>
    </xf>
    <xf numFmtId="0" fontId="0" fillId="0" borderId="0" xfId="0" applyNumberFormat="1" applyBorder="1" applyAlignment="1">
      <alignment wrapText="1"/>
    </xf>
    <xf numFmtId="0" fontId="0" fillId="0" borderId="22" xfId="0" applyNumberFormat="1" applyBorder="1" applyAlignment="1">
      <alignment wrapText="1"/>
    </xf>
    <xf numFmtId="0" fontId="0" fillId="0" borderId="12" xfId="0" applyBorder="1" applyAlignment="1"/>
    <xf numFmtId="0" fontId="3" fillId="0" borderId="9" xfId="0" applyFont="1" applyFill="1" applyBorder="1" applyAlignment="1">
      <alignment horizontal="left" vertical="center"/>
    </xf>
    <xf numFmtId="16" fontId="3" fillId="0" borderId="9" xfId="0" quotePrefix="1" applyNumberFormat="1" applyFont="1" applyFill="1" applyBorder="1" applyAlignment="1">
      <alignment horizontal="left" vertical="center"/>
    </xf>
    <xf numFmtId="0" fontId="0" fillId="0" borderId="0" xfId="0" applyFill="1" applyAlignment="1"/>
    <xf numFmtId="0" fontId="0" fillId="0" borderId="9" xfId="0" applyNumberFormat="1" applyBorder="1"/>
    <xf numFmtId="9" fontId="0" fillId="0" borderId="9" xfId="1" applyFont="1" applyBorder="1"/>
    <xf numFmtId="0" fontId="0" fillId="0" borderId="0" xfId="0" applyNumberFormat="1" applyBorder="1"/>
    <xf numFmtId="0" fontId="0" fillId="0" borderId="16" xfId="0" applyBorder="1" applyAlignment="1">
      <alignment horizontal="left"/>
    </xf>
    <xf numFmtId="0" fontId="0" fillId="0" borderId="16" xfId="0" applyBorder="1"/>
    <xf numFmtId="0" fontId="0" fillId="0" borderId="13" xfId="0" applyBorder="1"/>
    <xf numFmtId="0" fontId="1" fillId="0" borderId="13" xfId="0" applyFont="1" applyBorder="1"/>
    <xf numFmtId="0" fontId="0" fillId="0" borderId="0" xfId="0" applyBorder="1"/>
    <xf numFmtId="0" fontId="0" fillId="0" borderId="11" xfId="0" applyBorder="1" applyAlignment="1">
      <alignment horizontal="left"/>
    </xf>
    <xf numFmtId="0" fontId="0" fillId="0" borderId="12" xfId="0" applyBorder="1"/>
    <xf numFmtId="0" fontId="1" fillId="0" borderId="11" xfId="0" applyFont="1" applyBorder="1" applyAlignment="1">
      <alignment horizontal="left"/>
    </xf>
    <xf numFmtId="0" fontId="1" fillId="0" borderId="12" xfId="0" applyFont="1" applyBorder="1"/>
    <xf numFmtId="0" fontId="0" fillId="0" borderId="14" xfId="0" applyBorder="1" applyAlignment="1">
      <alignment horizontal="left"/>
    </xf>
    <xf numFmtId="0" fontId="1" fillId="0" borderId="21" xfId="0" applyFont="1" applyBorder="1"/>
    <xf numFmtId="0" fontId="1" fillId="0" borderId="19" xfId="0" applyFont="1" applyBorder="1"/>
    <xf numFmtId="0" fontId="0" fillId="0" borderId="18" xfId="0" applyBorder="1" applyAlignment="1">
      <alignment horizontal="left"/>
    </xf>
    <xf numFmtId="0" fontId="0" fillId="0" borderId="13" xfId="0" applyBorder="1" applyAlignment="1">
      <alignment horizontal="left"/>
    </xf>
    <xf numFmtId="0" fontId="0" fillId="0" borderId="22" xfId="0" applyBorder="1"/>
    <xf numFmtId="0" fontId="0" fillId="0" borderId="20" xfId="0" applyBorder="1"/>
    <xf numFmtId="0" fontId="0" fillId="0" borderId="20" xfId="0" applyBorder="1" applyAlignment="1">
      <alignment horizontal="left"/>
    </xf>
    <xf numFmtId="0" fontId="0" fillId="0" borderId="12" xfId="0" applyBorder="1" applyAlignment="1">
      <alignment horizontal="left"/>
    </xf>
    <xf numFmtId="0" fontId="0" fillId="0" borderId="12" xfId="0" applyNumberFormat="1" applyBorder="1"/>
    <xf numFmtId="0" fontId="0" fillId="0" borderId="13" xfId="0" applyNumberFormat="1" applyBorder="1"/>
    <xf numFmtId="0" fontId="0" fillId="0" borderId="15" xfId="0" applyBorder="1"/>
    <xf numFmtId="0" fontId="1" fillId="4" borderId="9" xfId="0" applyFont="1" applyFill="1" applyBorder="1"/>
    <xf numFmtId="0" fontId="1" fillId="4" borderId="9" xfId="0" applyFont="1" applyFill="1" applyBorder="1" applyAlignment="1">
      <alignment wrapText="1"/>
    </xf>
    <xf numFmtId="0" fontId="6" fillId="0" borderId="9" xfId="0" quotePrefix="1" applyFont="1" applyBorder="1" applyAlignment="1">
      <alignment horizontal="left" vertical="center"/>
    </xf>
    <xf numFmtId="0" fontId="3" fillId="0" borderId="9" xfId="0" quotePrefix="1" applyFont="1" applyBorder="1" applyAlignment="1">
      <alignment horizontal="left" vertical="center"/>
    </xf>
    <xf numFmtId="0" fontId="11" fillId="3" borderId="9" xfId="0" quotePrefix="1" applyFont="1" applyFill="1" applyBorder="1" applyAlignment="1">
      <alignment horizontal="left" vertical="center"/>
    </xf>
    <xf numFmtId="0" fontId="11" fillId="0" borderId="9" xfId="0" quotePrefix="1" applyFont="1" applyBorder="1" applyAlignment="1">
      <alignment horizontal="left" vertical="center"/>
    </xf>
    <xf numFmtId="0" fontId="3" fillId="3" borderId="9" xfId="0" quotePrefix="1" applyFont="1" applyFill="1" applyBorder="1" applyAlignment="1">
      <alignment horizontal="left" vertical="center"/>
    </xf>
    <xf numFmtId="0" fontId="3" fillId="0" borderId="9" xfId="0" quotePrefix="1" applyFont="1" applyFill="1" applyBorder="1" applyAlignment="1">
      <alignment horizontal="left" vertical="center"/>
    </xf>
    <xf numFmtId="0" fontId="0" fillId="4" borderId="9" xfId="0" applyFont="1" applyFill="1" applyBorder="1" applyAlignment="1">
      <alignment wrapText="1"/>
    </xf>
    <xf numFmtId="0" fontId="0" fillId="0" borderId="9" xfId="0" pivotButton="1" applyFont="1" applyBorder="1" applyAlignment="1">
      <alignment wrapText="1"/>
    </xf>
    <xf numFmtId="0" fontId="1" fillId="4" borderId="11" xfId="0" applyFont="1" applyFill="1" applyBorder="1" applyAlignment="1">
      <alignment horizontal="left"/>
    </xf>
    <xf numFmtId="0" fontId="1" fillId="4" borderId="12" xfId="0" applyFont="1" applyFill="1" applyBorder="1"/>
    <xf numFmtId="0" fontId="1" fillId="4" borderId="12" xfId="0" applyFont="1" applyFill="1" applyBorder="1" applyAlignment="1">
      <alignment horizontal="left" wrapText="1"/>
    </xf>
    <xf numFmtId="0" fontId="1" fillId="4" borderId="13" xfId="0" applyFont="1" applyFill="1" applyBorder="1" applyAlignment="1">
      <alignment horizontal="left"/>
    </xf>
    <xf numFmtId="0" fontId="0" fillId="10" borderId="13" xfId="0" applyFill="1" applyBorder="1" applyAlignment="1">
      <alignment horizontal="left"/>
    </xf>
    <xf numFmtId="0" fontId="0" fillId="10" borderId="9" xfId="0" applyFill="1" applyBorder="1" applyAlignment="1">
      <alignment horizontal="left" wrapText="1"/>
    </xf>
    <xf numFmtId="0" fontId="0" fillId="10" borderId="9" xfId="0" applyFill="1" applyBorder="1" applyAlignment="1">
      <alignment horizontal="left"/>
    </xf>
    <xf numFmtId="0" fontId="0" fillId="10" borderId="9" xfId="0" applyFont="1" applyFill="1" applyBorder="1" applyAlignment="1">
      <alignment horizontal="left" wrapText="1"/>
    </xf>
    <xf numFmtId="0" fontId="0" fillId="10" borderId="9" xfId="0" applyNumberFormat="1" applyFill="1" applyBorder="1"/>
    <xf numFmtId="0" fontId="0" fillId="10" borderId="9" xfId="0" applyFill="1" applyBorder="1"/>
    <xf numFmtId="9" fontId="0" fillId="10" borderId="9" xfId="1" applyFont="1" applyFill="1" applyBorder="1"/>
    <xf numFmtId="0" fontId="0" fillId="10" borderId="20" xfId="0" applyFill="1" applyBorder="1" applyAlignment="1">
      <alignment horizontal="left"/>
    </xf>
    <xf numFmtId="0" fontId="0" fillId="10" borderId="16" xfId="0" applyFill="1" applyBorder="1" applyAlignment="1">
      <alignment horizontal="left"/>
    </xf>
    <xf numFmtId="0" fontId="0" fillId="10" borderId="11" xfId="0" applyFill="1" applyBorder="1" applyAlignment="1">
      <alignment horizontal="left"/>
    </xf>
    <xf numFmtId="0" fontId="0" fillId="10" borderId="11" xfId="0" applyFill="1" applyBorder="1" applyAlignment="1">
      <alignment horizontal="left" wrapText="1"/>
    </xf>
    <xf numFmtId="0" fontId="0" fillId="10" borderId="13" xfId="0" applyFill="1" applyBorder="1"/>
    <xf numFmtId="0" fontId="0" fillId="10" borderId="13" xfId="0" applyFill="1" applyBorder="1" applyAlignment="1">
      <alignment wrapText="1"/>
    </xf>
    <xf numFmtId="0" fontId="0" fillId="0" borderId="0" xfId="0" applyBorder="1" applyAlignment="1"/>
    <xf numFmtId="0" fontId="2" fillId="4" borderId="0" xfId="0" applyFont="1" applyFill="1" applyBorder="1" applyAlignment="1">
      <alignment horizontal="center" vertical="center"/>
    </xf>
    <xf numFmtId="0" fontId="2" fillId="0" borderId="12" xfId="0" applyFont="1" applyBorder="1" applyAlignment="1">
      <alignment horizontal="left" vertical="center"/>
    </xf>
    <xf numFmtId="0" fontId="2" fillId="3"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2" fillId="0" borderId="22" xfId="0" applyFont="1" applyBorder="1" applyAlignment="1">
      <alignment horizontal="left" vertical="center"/>
    </xf>
    <xf numFmtId="0" fontId="2" fillId="4" borderId="3" xfId="0" applyFont="1" applyFill="1" applyBorder="1" applyAlignment="1">
      <alignment horizontal="left" vertical="center"/>
    </xf>
    <xf numFmtId="0" fontId="1" fillId="4" borderId="9" xfId="0" applyFont="1" applyFill="1" applyBorder="1" applyAlignment="1">
      <alignment horizontal="left" vertical="center" wrapText="1"/>
    </xf>
    <xf numFmtId="0" fontId="3" fillId="4" borderId="3" xfId="0" applyFont="1" applyFill="1" applyBorder="1" applyAlignment="1">
      <alignment horizontal="left" vertical="center"/>
    </xf>
    <xf numFmtId="0" fontId="1" fillId="0" borderId="23" xfId="0" applyFont="1" applyBorder="1" applyAlignment="1">
      <alignment horizontal="left"/>
    </xf>
    <xf numFmtId="0" fontId="1" fillId="0" borderId="0" xfId="0" applyFont="1" applyAlignment="1">
      <alignment horizontal="left"/>
    </xf>
    <xf numFmtId="49" fontId="3" fillId="0" borderId="24" xfId="0" applyNumberFormat="1" applyFont="1" applyBorder="1" applyAlignment="1">
      <alignment horizontal="center"/>
    </xf>
    <xf numFmtId="0" fontId="3" fillId="0" borderId="25" xfId="0" applyFont="1" applyBorder="1" applyAlignment="1">
      <alignment horizontal="center"/>
    </xf>
    <xf numFmtId="44" fontId="3" fillId="0" borderId="25" xfId="2" applyFont="1" applyBorder="1" applyAlignment="1">
      <alignment horizontal="center"/>
    </xf>
    <xf numFmtId="44" fontId="3" fillId="0" borderId="26" xfId="2" applyFont="1" applyBorder="1" applyAlignment="1">
      <alignment horizontal="center"/>
    </xf>
    <xf numFmtId="49" fontId="3" fillId="0" borderId="27" xfId="0" applyNumberFormat="1" applyFont="1" applyBorder="1" applyAlignment="1">
      <alignment horizontal="right"/>
    </xf>
    <xf numFmtId="0" fontId="15" fillId="0" borderId="9" xfId="3" applyFont="1" applyFill="1" applyBorder="1"/>
    <xf numFmtId="14" fontId="15" fillId="0" borderId="9" xfId="3" applyNumberFormat="1" applyFont="1" applyFill="1" applyBorder="1"/>
    <xf numFmtId="44" fontId="15" fillId="0" borderId="9" xfId="2" applyFont="1" applyFill="1" applyBorder="1"/>
    <xf numFmtId="49" fontId="15" fillId="0" borderId="9" xfId="2" applyNumberFormat="1" applyFont="1" applyFill="1" applyBorder="1"/>
    <xf numFmtId="49" fontId="15" fillId="0" borderId="28" xfId="2" applyNumberFormat="1" applyFont="1" applyFill="1" applyBorder="1"/>
    <xf numFmtId="14" fontId="15" fillId="0" borderId="9" xfId="3" applyNumberFormat="1" applyFont="1" applyFill="1" applyBorder="1" applyAlignment="1">
      <alignment horizontal="right"/>
    </xf>
    <xf numFmtId="44" fontId="15" fillId="0" borderId="9" xfId="2" applyFont="1" applyFill="1" applyBorder="1" applyAlignment="1">
      <alignment horizontal="right"/>
    </xf>
    <xf numFmtId="0" fontId="3" fillId="0" borderId="9" xfId="0" applyFont="1" applyBorder="1"/>
    <xf numFmtId="14" fontId="3" fillId="0" borderId="9" xfId="0" applyNumberFormat="1" applyFont="1" applyBorder="1"/>
    <xf numFmtId="44" fontId="3" fillId="0" borderId="9" xfId="2" applyFont="1" applyBorder="1"/>
    <xf numFmtId="49" fontId="3" fillId="0" borderId="29" xfId="0" applyNumberFormat="1" applyFont="1" applyBorder="1" applyAlignment="1">
      <alignment horizontal="right"/>
    </xf>
    <xf numFmtId="0" fontId="3" fillId="0" borderId="30" xfId="0" applyFont="1" applyBorder="1"/>
    <xf numFmtId="14" fontId="3" fillId="0" borderId="30" xfId="0" applyNumberFormat="1" applyFont="1" applyBorder="1"/>
    <xf numFmtId="44" fontId="3" fillId="0" borderId="30" xfId="2" applyFont="1" applyBorder="1"/>
    <xf numFmtId="49" fontId="15" fillId="0" borderId="30" xfId="2" applyNumberFormat="1" applyFont="1" applyFill="1" applyBorder="1"/>
    <xf numFmtId="49" fontId="15" fillId="0" borderId="31" xfId="2" applyNumberFormat="1" applyFont="1" applyFill="1" applyBorder="1"/>
    <xf numFmtId="0" fontId="1" fillId="9" borderId="9" xfId="0" applyFont="1" applyFill="1" applyBorder="1" applyAlignment="1">
      <alignment wrapText="1"/>
    </xf>
    <xf numFmtId="0" fontId="0" fillId="9" borderId="9" xfId="0" applyFont="1" applyFill="1" applyBorder="1" applyAlignment="1">
      <alignment wrapText="1"/>
    </xf>
    <xf numFmtId="0" fontId="0" fillId="9" borderId="0" xfId="0" applyFill="1" applyAlignment="1">
      <alignment wrapText="1"/>
    </xf>
    <xf numFmtId="0" fontId="0" fillId="0" borderId="17" xfId="0" applyBorder="1" applyAlignment="1">
      <alignment horizontal="left" wrapText="1"/>
    </xf>
    <xf numFmtId="0" fontId="0" fillId="0" borderId="32" xfId="0" applyBorder="1" applyAlignment="1">
      <alignment horizontal="left" wrapText="1"/>
    </xf>
    <xf numFmtId="0" fontId="0" fillId="0" borderId="18" xfId="0"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22" xfId="0" applyBorder="1" applyAlignment="1">
      <alignment wrapText="1"/>
    </xf>
    <xf numFmtId="0" fontId="0" fillId="0" borderId="21" xfId="0" applyBorder="1" applyAlignment="1">
      <alignment wrapText="1"/>
    </xf>
    <xf numFmtId="0" fontId="0" fillId="0" borderId="19" xfId="0" applyBorder="1" applyAlignment="1">
      <alignment wrapText="1"/>
    </xf>
    <xf numFmtId="0" fontId="0" fillId="0" borderId="33" xfId="0" applyBorder="1" applyAlignment="1">
      <alignment wrapText="1"/>
    </xf>
    <xf numFmtId="0" fontId="0" fillId="0" borderId="33" xfId="0" applyBorder="1" applyAlignment="1">
      <alignment horizontal="left"/>
    </xf>
    <xf numFmtId="0" fontId="0" fillId="0" borderId="20" xfId="0" applyBorder="1" applyAlignment="1">
      <alignment wrapText="1"/>
    </xf>
    <xf numFmtId="0" fontId="16" fillId="0" borderId="9" xfId="0" applyFont="1" applyFill="1" applyBorder="1" applyAlignment="1" applyProtection="1">
      <alignment horizontal="right" vertical="center"/>
    </xf>
    <xf numFmtId="0" fontId="16" fillId="0" borderId="9" xfId="0" applyFont="1" applyBorder="1" applyAlignment="1" applyProtection="1">
      <alignment vertical="center" wrapText="1"/>
    </xf>
    <xf numFmtId="0" fontId="16" fillId="0" borderId="9" xfId="0" applyFont="1" applyBorder="1" applyAlignment="1" applyProtection="1">
      <alignment vertical="center"/>
    </xf>
    <xf numFmtId="0" fontId="19" fillId="0" borderId="0" xfId="0" applyFont="1" applyBorder="1" applyAlignment="1" applyProtection="1">
      <alignment vertical="center"/>
    </xf>
    <xf numFmtId="0" fontId="19" fillId="0" borderId="0" xfId="0" applyFont="1" applyFill="1" applyAlignment="1" applyProtection="1">
      <alignment vertical="center"/>
    </xf>
    <xf numFmtId="0" fontId="16" fillId="0" borderId="0" xfId="0" applyFont="1" applyAlignment="1" applyProtection="1">
      <alignment vertical="center"/>
    </xf>
    <xf numFmtId="0" fontId="17" fillId="0" borderId="0" xfId="0" applyFont="1" applyAlignment="1" applyProtection="1">
      <alignment vertical="center"/>
    </xf>
    <xf numFmtId="0" fontId="16" fillId="0" borderId="0" xfId="0" applyFont="1" applyAlignment="1" applyProtection="1">
      <alignment horizontal="right" vertical="center"/>
    </xf>
    <xf numFmtId="0" fontId="16" fillId="0" borderId="0" xfId="0" applyFont="1" applyAlignment="1" applyProtection="1">
      <alignment vertical="center" wrapText="1"/>
    </xf>
    <xf numFmtId="0" fontId="19" fillId="0" borderId="0" xfId="0" applyFont="1" applyAlignment="1" applyProtection="1">
      <alignment vertical="center"/>
    </xf>
    <xf numFmtId="0" fontId="17" fillId="12" borderId="9" xfId="0" applyFont="1" applyFill="1" applyBorder="1" applyAlignment="1" applyProtection="1">
      <alignment vertical="center" wrapText="1"/>
      <protection locked="0"/>
    </xf>
    <xf numFmtId="0" fontId="18" fillId="11" borderId="0" xfId="0" applyFont="1" applyFill="1" applyBorder="1" applyAlignment="1" applyProtection="1">
      <alignment horizontal="center" vertical="center"/>
      <protection locked="0"/>
    </xf>
    <xf numFmtId="0" fontId="21" fillId="0" borderId="9" xfId="0" applyFont="1" applyFill="1" applyBorder="1" applyAlignment="1" applyProtection="1">
      <alignment vertical="center"/>
      <protection locked="0"/>
    </xf>
    <xf numFmtId="0" fontId="21" fillId="0" borderId="9" xfId="0" applyFont="1" applyFill="1" applyBorder="1" applyAlignment="1" applyProtection="1">
      <alignment vertical="center" wrapText="1"/>
      <protection locked="0"/>
    </xf>
    <xf numFmtId="0" fontId="16" fillId="0" borderId="0" xfId="0" applyFont="1" applyFill="1" applyAlignment="1" applyProtection="1">
      <alignment vertical="center"/>
    </xf>
    <xf numFmtId="0" fontId="1" fillId="0" borderId="9" xfId="0" applyFont="1" applyFill="1" applyBorder="1" applyAlignment="1">
      <alignment horizontal="left" vertical="top"/>
    </xf>
    <xf numFmtId="0" fontId="17" fillId="0" borderId="0" xfId="0" applyFont="1" applyAlignment="1" applyProtection="1">
      <alignment horizontal="right" vertical="center"/>
    </xf>
    <xf numFmtId="0" fontId="19" fillId="0" borderId="0" xfId="0" applyFont="1" applyFill="1" applyAlignment="1" applyProtection="1">
      <alignment vertical="center" wrapText="1"/>
    </xf>
    <xf numFmtId="0" fontId="21" fillId="13" borderId="9" xfId="0" applyFont="1" applyFill="1" applyBorder="1" applyAlignment="1" applyProtection="1">
      <alignment vertical="center" wrapText="1"/>
      <protection locked="0"/>
    </xf>
    <xf numFmtId="0" fontId="16" fillId="0" borderId="9" xfId="0" applyFont="1" applyFill="1" applyBorder="1" applyAlignment="1" applyProtection="1">
      <alignment vertical="center" wrapText="1"/>
    </xf>
    <xf numFmtId="0" fontId="17" fillId="0" borderId="0" xfId="0" applyFont="1" applyAlignment="1" applyProtection="1">
      <alignment vertical="center" wrapText="1"/>
    </xf>
    <xf numFmtId="0" fontId="0" fillId="0" borderId="0" xfId="0" applyFill="1" applyBorder="1" applyAlignment="1">
      <alignment vertical="top"/>
    </xf>
    <xf numFmtId="0" fontId="19" fillId="0" borderId="9" xfId="0" applyFont="1" applyFill="1" applyBorder="1" applyAlignment="1" applyProtection="1">
      <alignment vertical="center"/>
    </xf>
    <xf numFmtId="0" fontId="19" fillId="0" borderId="0" xfId="0" applyFont="1" applyAlignment="1" applyProtection="1">
      <alignment horizontal="center" vertical="center"/>
    </xf>
    <xf numFmtId="0" fontId="19" fillId="0" borderId="0" xfId="0" applyFont="1" applyFill="1" applyAlignment="1" applyProtection="1">
      <alignment horizontal="center" vertical="center" wrapText="1"/>
    </xf>
    <xf numFmtId="0" fontId="19" fillId="0" borderId="0" xfId="0" applyFont="1" applyFill="1" applyAlignment="1" applyProtection="1">
      <alignment horizontal="center" vertical="center"/>
    </xf>
    <xf numFmtId="0" fontId="20" fillId="0" borderId="9" xfId="0" applyFont="1" applyFill="1" applyBorder="1" applyAlignment="1" applyProtection="1">
      <alignment horizontal="left" vertical="center" wrapText="1"/>
    </xf>
    <xf numFmtId="0" fontId="20" fillId="0" borderId="9" xfId="0" applyFont="1" applyFill="1" applyBorder="1" applyAlignment="1" applyProtection="1">
      <alignment horizontal="left" vertical="center"/>
    </xf>
    <xf numFmtId="0" fontId="16" fillId="0" borderId="9" xfId="0" applyFont="1" applyFill="1" applyBorder="1" applyAlignment="1" applyProtection="1">
      <alignment horizontal="left" vertical="center"/>
    </xf>
    <xf numFmtId="14" fontId="19" fillId="0" borderId="9" xfId="0" applyNumberFormat="1" applyFont="1" applyFill="1" applyBorder="1" applyAlignment="1" applyProtection="1">
      <alignment vertical="center"/>
    </xf>
    <xf numFmtId="14" fontId="19" fillId="0" borderId="9" xfId="0" applyNumberFormat="1" applyFont="1" applyFill="1" applyBorder="1" applyAlignment="1" applyProtection="1">
      <alignment horizontal="center" vertical="center"/>
    </xf>
    <xf numFmtId="0" fontId="19" fillId="0" borderId="9" xfId="0" applyFont="1" applyFill="1" applyBorder="1" applyAlignment="1" applyProtection="1">
      <alignment horizontal="center" vertical="center" wrapText="1"/>
    </xf>
    <xf numFmtId="0" fontId="16" fillId="0" borderId="9"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xf>
    <xf numFmtId="0" fontId="19" fillId="0" borderId="9" xfId="0" applyFont="1" applyFill="1" applyBorder="1" applyAlignment="1" applyProtection="1">
      <alignment horizontal="center" vertical="center"/>
    </xf>
    <xf numFmtId="0" fontId="19" fillId="0" borderId="9" xfId="0" quotePrefix="1" applyFont="1" applyFill="1" applyBorder="1" applyAlignment="1" applyProtection="1">
      <alignment horizontal="center" vertical="center"/>
    </xf>
    <xf numFmtId="16" fontId="19" fillId="0" borderId="9" xfId="0" applyNumberFormat="1" applyFont="1" applyFill="1" applyBorder="1" applyAlignment="1" applyProtection="1">
      <alignment horizontal="center" vertical="center"/>
    </xf>
    <xf numFmtId="16" fontId="19" fillId="0" borderId="9" xfId="0" quotePrefix="1" applyNumberFormat="1" applyFont="1" applyFill="1" applyBorder="1" applyAlignment="1" applyProtection="1">
      <alignment horizontal="center" vertical="center"/>
    </xf>
    <xf numFmtId="0" fontId="0" fillId="0" borderId="9" xfId="0" applyBorder="1" applyAlignment="1" applyProtection="1">
      <alignment horizontal="center" wrapText="1"/>
    </xf>
    <xf numFmtId="0" fontId="18" fillId="0" borderId="9" xfId="0" applyFont="1" applyFill="1" applyBorder="1" applyAlignment="1" applyProtection="1">
      <alignment horizontal="center" vertical="center"/>
    </xf>
    <xf numFmtId="0" fontId="22" fillId="0" borderId="9" xfId="0" applyFont="1" applyFill="1" applyBorder="1" applyAlignment="1" applyProtection="1">
      <alignment horizontal="center" vertical="center"/>
    </xf>
    <xf numFmtId="10" fontId="22" fillId="0" borderId="9" xfId="1" applyNumberFormat="1" applyFont="1" applyFill="1" applyBorder="1" applyAlignment="1" applyProtection="1">
      <alignment horizontal="center" vertical="center"/>
    </xf>
    <xf numFmtId="0" fontId="18" fillId="0" borderId="9" xfId="0" applyFont="1" applyFill="1" applyBorder="1" applyAlignment="1" applyProtection="1">
      <alignment horizontal="left" vertical="center"/>
    </xf>
    <xf numFmtId="0" fontId="16" fillId="13" borderId="9" xfId="0" applyFont="1" applyFill="1" applyBorder="1" applyAlignment="1" applyProtection="1">
      <alignment horizontal="left" vertical="center" wrapText="1"/>
    </xf>
    <xf numFmtId="0" fontId="20" fillId="13" borderId="9" xfId="0" applyFont="1" applyFill="1" applyBorder="1" applyAlignment="1" applyProtection="1">
      <alignment horizontal="left" vertical="center"/>
    </xf>
    <xf numFmtId="0" fontId="16" fillId="13" borderId="9" xfId="0" applyFont="1" applyFill="1" applyBorder="1" applyAlignment="1" applyProtection="1">
      <alignment horizontal="left" vertical="center"/>
    </xf>
    <xf numFmtId="0" fontId="20" fillId="13" borderId="9" xfId="0" applyFont="1" applyFill="1" applyBorder="1" applyAlignment="1" applyProtection="1">
      <alignment horizontal="left" vertical="center" wrapText="1"/>
    </xf>
    <xf numFmtId="14" fontId="19" fillId="13" borderId="9" xfId="0" applyNumberFormat="1" applyFont="1" applyFill="1" applyBorder="1" applyAlignment="1" applyProtection="1">
      <alignment vertical="center"/>
    </xf>
    <xf numFmtId="0" fontId="19" fillId="13" borderId="9" xfId="0" applyFont="1" applyFill="1" applyBorder="1" applyAlignment="1" applyProtection="1">
      <alignment horizontal="left" vertical="center" wrapText="1"/>
    </xf>
    <xf numFmtId="0" fontId="19" fillId="13" borderId="9" xfId="0" applyFont="1" applyFill="1" applyBorder="1" applyAlignment="1" applyProtection="1">
      <alignment horizontal="left" vertical="center"/>
    </xf>
    <xf numFmtId="0" fontId="18" fillId="13" borderId="9" xfId="0" applyFont="1" applyFill="1" applyBorder="1" applyAlignment="1" applyProtection="1">
      <alignment horizontal="left" vertical="center"/>
    </xf>
    <xf numFmtId="0" fontId="22" fillId="13" borderId="9" xfId="0" applyFont="1" applyFill="1" applyBorder="1" applyAlignment="1" applyProtection="1">
      <alignment vertical="center"/>
    </xf>
    <xf numFmtId="10" fontId="22" fillId="13" borderId="9" xfId="1" applyNumberFormat="1" applyFont="1" applyFill="1" applyBorder="1" applyAlignment="1" applyProtection="1">
      <alignment vertical="center"/>
    </xf>
    <xf numFmtId="0" fontId="19" fillId="13" borderId="9" xfId="0" quotePrefix="1" applyFont="1" applyFill="1" applyBorder="1" applyAlignment="1" applyProtection="1">
      <alignment horizontal="left" vertical="center"/>
    </xf>
    <xf numFmtId="16" fontId="19" fillId="13" borderId="9" xfId="0" quotePrefix="1" applyNumberFormat="1" applyFont="1" applyFill="1" applyBorder="1" applyAlignment="1" applyProtection="1">
      <alignment horizontal="left" vertical="center"/>
    </xf>
    <xf numFmtId="0" fontId="19" fillId="0" borderId="9" xfId="0" applyFont="1" applyFill="1" applyBorder="1" applyAlignment="1" applyProtection="1">
      <alignment horizontal="left" vertical="center" wrapText="1"/>
    </xf>
    <xf numFmtId="0" fontId="19" fillId="0" borderId="9" xfId="0" quotePrefix="1" applyFont="1" applyFill="1" applyBorder="1" applyAlignment="1" applyProtection="1">
      <alignment horizontal="left" vertical="center"/>
    </xf>
    <xf numFmtId="0" fontId="22" fillId="0" borderId="9" xfId="0" applyFont="1" applyFill="1" applyBorder="1" applyAlignment="1" applyProtection="1">
      <alignment vertical="center"/>
    </xf>
    <xf numFmtId="10" fontId="22" fillId="0" borderId="9" xfId="1" applyNumberFormat="1" applyFont="1" applyFill="1" applyBorder="1" applyAlignment="1" applyProtection="1">
      <alignment vertical="center"/>
    </xf>
    <xf numFmtId="16" fontId="19" fillId="0" borderId="9" xfId="0" quotePrefix="1" applyNumberFormat="1" applyFont="1" applyFill="1" applyBorder="1" applyAlignment="1" applyProtection="1">
      <alignment horizontal="left" vertical="center"/>
    </xf>
    <xf numFmtId="16" fontId="19" fillId="0" borderId="9" xfId="0" applyNumberFormat="1" applyFont="1" applyFill="1" applyBorder="1" applyAlignment="1" applyProtection="1">
      <alignment horizontal="left" vertical="center"/>
    </xf>
    <xf numFmtId="0" fontId="18" fillId="11" borderId="0" xfId="0" applyFont="1" applyFill="1" applyBorder="1" applyAlignment="1" applyProtection="1">
      <alignment horizontal="center" vertical="center" wrapText="1"/>
      <protection locked="0"/>
    </xf>
    <xf numFmtId="0" fontId="16" fillId="0" borderId="0" xfId="0" applyFont="1" applyAlignment="1" applyProtection="1">
      <alignment vertical="center" wrapText="1"/>
    </xf>
    <xf numFmtId="0" fontId="0" fillId="0" borderId="0" xfId="0" applyAlignment="1" applyProtection="1">
      <alignment vertical="center" wrapText="1"/>
    </xf>
    <xf numFmtId="0" fontId="19" fillId="0" borderId="0" xfId="0" applyFont="1" applyFill="1" applyBorder="1" applyAlignment="1" applyProtection="1">
      <alignment horizontal="left" vertical="center"/>
    </xf>
    <xf numFmtId="0" fontId="18" fillId="13"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9" fillId="13" borderId="0" xfId="0" applyFont="1" applyFill="1" applyBorder="1" applyAlignment="1" applyProtection="1">
      <alignment horizontal="left" vertical="center"/>
    </xf>
    <xf numFmtId="16" fontId="19" fillId="13" borderId="0" xfId="0" quotePrefix="1" applyNumberFormat="1" applyFont="1" applyFill="1" applyBorder="1" applyAlignment="1" applyProtection="1">
      <alignment horizontal="left" vertical="center"/>
    </xf>
    <xf numFmtId="16" fontId="19" fillId="0" borderId="0" xfId="0" applyNumberFormat="1" applyFont="1" applyFill="1" applyBorder="1" applyAlignment="1" applyProtection="1">
      <alignment horizontal="left" vertical="center"/>
    </xf>
    <xf numFmtId="0" fontId="22" fillId="0" borderId="0" xfId="0" applyFont="1" applyFill="1" applyBorder="1" applyAlignment="1" applyProtection="1">
      <alignment vertical="center"/>
    </xf>
    <xf numFmtId="0" fontId="22" fillId="13" borderId="0" xfId="0" applyFont="1" applyFill="1" applyBorder="1" applyAlignment="1" applyProtection="1">
      <alignment vertical="center"/>
    </xf>
    <xf numFmtId="10" fontId="22" fillId="0" borderId="0" xfId="1" applyNumberFormat="1" applyFont="1" applyFill="1" applyBorder="1" applyAlignment="1" applyProtection="1">
      <alignment vertical="center"/>
    </xf>
    <xf numFmtId="10" fontId="22" fillId="13" borderId="0" xfId="1" applyNumberFormat="1" applyFont="1" applyFill="1" applyBorder="1" applyAlignment="1" applyProtection="1">
      <alignment vertical="center"/>
    </xf>
    <xf numFmtId="0" fontId="19" fillId="14" borderId="9" xfId="0" applyFont="1" applyFill="1" applyBorder="1" applyAlignment="1" applyProtection="1">
      <alignment horizontal="left" vertical="center"/>
    </xf>
    <xf numFmtId="0" fontId="19" fillId="14" borderId="0" xfId="0" applyFont="1" applyFill="1" applyBorder="1" applyAlignment="1" applyProtection="1">
      <alignment horizontal="left" vertical="center"/>
    </xf>
    <xf numFmtId="0" fontId="18" fillId="14" borderId="0" xfId="0" applyFont="1" applyFill="1" applyBorder="1" applyAlignment="1" applyProtection="1">
      <alignment horizontal="left" vertical="center"/>
    </xf>
    <xf numFmtId="0" fontId="18" fillId="14" borderId="9" xfId="0" applyFont="1" applyFill="1" applyBorder="1" applyAlignment="1" applyProtection="1">
      <alignment horizontal="left" vertical="center"/>
    </xf>
    <xf numFmtId="0" fontId="16" fillId="0" borderId="0" xfId="0" applyFont="1" applyAlignment="1" applyProtection="1">
      <alignment vertical="center" wrapText="1"/>
    </xf>
    <xf numFmtId="0" fontId="16" fillId="0" borderId="0" xfId="0" applyFont="1" applyAlignment="1" applyProtection="1">
      <alignment vertical="center" wrapText="1"/>
    </xf>
    <xf numFmtId="0" fontId="0" fillId="0" borderId="0" xfId="0" applyAlignment="1" applyProtection="1">
      <alignment wrapText="1"/>
    </xf>
    <xf numFmtId="0" fontId="18" fillId="0" borderId="0" xfId="0" applyFont="1" applyAlignment="1" applyProtection="1">
      <alignment vertical="center"/>
    </xf>
    <xf numFmtId="0" fontId="19" fillId="0" borderId="0" xfId="0" applyFont="1" applyAlignment="1" applyProtection="1">
      <alignment horizontal="right" vertical="center"/>
    </xf>
    <xf numFmtId="0" fontId="19" fillId="0" borderId="0" xfId="0" applyFont="1" applyAlignment="1" applyProtection="1">
      <alignment vertical="center" wrapText="1"/>
    </xf>
    <xf numFmtId="0" fontId="19" fillId="0" borderId="9" xfId="0" applyFont="1" applyFill="1" applyBorder="1" applyAlignment="1" applyProtection="1">
      <alignment vertical="center" wrapText="1"/>
    </xf>
    <xf numFmtId="3" fontId="19" fillId="0" borderId="9" xfId="0" applyNumberFormat="1" applyFont="1" applyFill="1" applyBorder="1" applyAlignment="1" applyProtection="1">
      <alignment vertical="center"/>
    </xf>
    <xf numFmtId="0" fontId="19" fillId="13" borderId="9" xfId="0" applyFont="1" applyFill="1" applyBorder="1" applyAlignment="1" applyProtection="1">
      <alignment vertical="center" wrapText="1"/>
    </xf>
    <xf numFmtId="164" fontId="19" fillId="0" borderId="9" xfId="4" applyNumberFormat="1" applyFont="1" applyFill="1" applyBorder="1" applyAlignment="1" applyProtection="1">
      <alignment vertical="center" wrapText="1"/>
    </xf>
    <xf numFmtId="11" fontId="19" fillId="0" borderId="9" xfId="0" applyNumberFormat="1" applyFont="1" applyFill="1" applyBorder="1" applyAlignment="1" applyProtection="1">
      <alignment vertical="center" wrapText="1"/>
    </xf>
    <xf numFmtId="0" fontId="29" fillId="0" borderId="0" xfId="0" applyFont="1" applyAlignment="1" applyProtection="1">
      <alignment horizontal="center"/>
    </xf>
    <xf numFmtId="0" fontId="29" fillId="0" borderId="0" xfId="0" applyFont="1" applyAlignment="1" applyProtection="1">
      <alignment horizontal="center" wrapText="1"/>
    </xf>
    <xf numFmtId="0" fontId="29" fillId="0" borderId="0" xfId="0" applyFont="1" applyAlignment="1" applyProtection="1"/>
    <xf numFmtId="0" fontId="29" fillId="0" borderId="0" xfId="0" applyFont="1" applyProtection="1"/>
    <xf numFmtId="0" fontId="29" fillId="0" borderId="0" xfId="0" applyFont="1" applyAlignment="1" applyProtection="1">
      <alignment wrapText="1"/>
    </xf>
    <xf numFmtId="0" fontId="29" fillId="0" borderId="0" xfId="0" applyFont="1" applyAlignment="1" applyProtection="1">
      <alignment horizontal="left"/>
    </xf>
    <xf numFmtId="0" fontId="29" fillId="0" borderId="9" xfId="0" applyFont="1" applyFill="1" applyBorder="1" applyAlignment="1" applyProtection="1">
      <alignment horizontal="left" vertical="top" wrapText="1"/>
    </xf>
    <xf numFmtId="0" fontId="29" fillId="0" borderId="9" xfId="0" applyFont="1" applyFill="1" applyBorder="1" applyAlignment="1" applyProtection="1">
      <alignment horizontal="left" vertical="top"/>
    </xf>
    <xf numFmtId="0" fontId="18" fillId="11" borderId="3" xfId="0" applyFont="1" applyFill="1" applyBorder="1" applyAlignment="1" applyProtection="1">
      <alignment horizontal="center" vertical="center"/>
      <protection locked="0"/>
    </xf>
    <xf numFmtId="14" fontId="19" fillId="0" borderId="9" xfId="0" applyNumberFormat="1" applyFont="1" applyFill="1" applyBorder="1" applyAlignment="1" applyProtection="1">
      <alignment horizontal="center" vertical="center" wrapText="1"/>
    </xf>
    <xf numFmtId="0" fontId="18" fillId="0" borderId="9" xfId="0" applyFont="1" applyFill="1" applyBorder="1" applyAlignment="1" applyProtection="1">
      <alignment horizontal="left" vertical="center" wrapText="1"/>
    </xf>
    <xf numFmtId="0" fontId="19" fillId="0" borderId="9" xfId="0" quotePrefix="1" applyFont="1" applyFill="1" applyBorder="1" applyAlignment="1" applyProtection="1">
      <alignment horizontal="center" vertical="center" wrapText="1"/>
    </xf>
    <xf numFmtId="16" fontId="19" fillId="0" borderId="9" xfId="0" quotePrefix="1" applyNumberFormat="1" applyFont="1" applyFill="1" applyBorder="1" applyAlignment="1" applyProtection="1">
      <alignment horizontal="center" vertical="center" wrapText="1"/>
    </xf>
    <xf numFmtId="0" fontId="18" fillId="14" borderId="9" xfId="0" applyFont="1" applyFill="1" applyBorder="1" applyAlignment="1" applyProtection="1">
      <alignment horizontal="left" vertical="center" wrapText="1"/>
    </xf>
    <xf numFmtId="16" fontId="19" fillId="0" borderId="9" xfId="0" applyNumberFormat="1" applyFont="1" applyFill="1" applyBorder="1" applyAlignment="1" applyProtection="1">
      <alignment horizontal="center" vertical="center" wrapText="1"/>
    </xf>
    <xf numFmtId="0" fontId="19" fillId="13" borderId="9" xfId="0" quotePrefix="1" applyFont="1" applyFill="1" applyBorder="1" applyAlignment="1" applyProtection="1">
      <alignment horizontal="left" vertical="center" wrapText="1"/>
    </xf>
    <xf numFmtId="16" fontId="19" fillId="13" borderId="9" xfId="0" quotePrefix="1" applyNumberFormat="1" applyFont="1" applyFill="1" applyBorder="1" applyAlignment="1" applyProtection="1">
      <alignment horizontal="left" vertical="center" wrapText="1"/>
    </xf>
    <xf numFmtId="0" fontId="19" fillId="0" borderId="9" xfId="0" quotePrefix="1" applyFont="1" applyFill="1" applyBorder="1" applyAlignment="1" applyProtection="1">
      <alignment horizontal="left" vertical="center" wrapText="1"/>
    </xf>
    <xf numFmtId="16" fontId="19" fillId="0" borderId="9" xfId="0" quotePrefix="1" applyNumberFormat="1"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8" fillId="14" borderId="0" xfId="0" applyFont="1" applyFill="1" applyBorder="1" applyAlignment="1" applyProtection="1">
      <alignment horizontal="left" vertical="center" wrapText="1"/>
    </xf>
    <xf numFmtId="0" fontId="24" fillId="0" borderId="0" xfId="5" applyAlignment="1"/>
    <xf numFmtId="0" fontId="25" fillId="0" borderId="0" xfId="5" applyFont="1" applyAlignment="1"/>
    <xf numFmtId="0" fontId="17" fillId="12" borderId="14" xfId="0" applyFont="1" applyFill="1" applyBorder="1" applyAlignment="1" applyProtection="1">
      <alignment vertical="center"/>
      <protection locked="0"/>
    </xf>
    <xf numFmtId="0" fontId="18" fillId="11" borderId="34" xfId="0" applyFont="1" applyFill="1" applyBorder="1" applyAlignment="1" applyProtection="1">
      <alignment horizontal="center" vertical="center"/>
      <protection locked="0"/>
    </xf>
    <xf numFmtId="0" fontId="21" fillId="0" borderId="14" xfId="0" applyFont="1" applyFill="1" applyBorder="1" applyAlignment="1" applyProtection="1">
      <alignment vertical="center"/>
      <protection locked="0"/>
    </xf>
    <xf numFmtId="0" fontId="19" fillId="0" borderId="14" xfId="0" applyFont="1" applyFill="1" applyBorder="1" applyAlignment="1" applyProtection="1">
      <alignment horizontal="left" vertical="center"/>
    </xf>
    <xf numFmtId="0" fontId="18" fillId="0" borderId="14" xfId="0" applyFont="1" applyFill="1" applyBorder="1" applyAlignment="1" applyProtection="1">
      <alignment horizontal="left" vertical="center"/>
    </xf>
    <xf numFmtId="0" fontId="21" fillId="14" borderId="14" xfId="0" applyFont="1" applyFill="1" applyBorder="1" applyAlignment="1" applyProtection="1">
      <alignment vertical="center"/>
      <protection locked="0"/>
    </xf>
    <xf numFmtId="0" fontId="19" fillId="14" borderId="14" xfId="0" applyFont="1" applyFill="1" applyBorder="1" applyAlignment="1" applyProtection="1">
      <alignment horizontal="left" vertical="center"/>
    </xf>
    <xf numFmtId="0" fontId="21" fillId="13" borderId="14" xfId="0" applyFont="1" applyFill="1" applyBorder="1" applyAlignment="1" applyProtection="1">
      <alignment vertical="center"/>
      <protection locked="0"/>
    </xf>
    <xf numFmtId="0" fontId="19" fillId="13" borderId="14" xfId="0" applyFont="1" applyFill="1" applyBorder="1" applyAlignment="1" applyProtection="1">
      <alignment horizontal="left" vertical="center"/>
    </xf>
    <xf numFmtId="0" fontId="21" fillId="15" borderId="14" xfId="0" applyFont="1" applyFill="1" applyBorder="1" applyAlignment="1" applyProtection="1">
      <alignment vertical="center"/>
      <protection locked="0"/>
    </xf>
    <xf numFmtId="0" fontId="17" fillId="12" borderId="16" xfId="0" applyFont="1" applyFill="1" applyBorder="1" applyAlignment="1" applyProtection="1">
      <alignment vertical="center"/>
      <protection locked="0"/>
    </xf>
    <xf numFmtId="0" fontId="18" fillId="11" borderId="34" xfId="0" applyFont="1" applyFill="1" applyBorder="1" applyAlignment="1" applyProtection="1">
      <alignment horizontal="center" vertical="center" wrapText="1"/>
      <protection locked="0"/>
    </xf>
    <xf numFmtId="0" fontId="21" fillId="0" borderId="16" xfId="0" applyFont="1" applyFill="1" applyBorder="1" applyAlignment="1" applyProtection="1">
      <alignment vertical="center"/>
      <protection locked="0"/>
    </xf>
    <xf numFmtId="0" fontId="19" fillId="0" borderId="15" xfId="0" applyFont="1" applyFill="1" applyBorder="1" applyAlignment="1" applyProtection="1">
      <alignment horizontal="center" vertical="center" wrapText="1"/>
    </xf>
    <xf numFmtId="0" fontId="19" fillId="0" borderId="16" xfId="0" applyFont="1" applyFill="1" applyBorder="1" applyAlignment="1" applyProtection="1">
      <alignment horizontal="left" vertical="center"/>
    </xf>
    <xf numFmtId="0" fontId="18" fillId="0" borderId="16" xfId="0" applyFont="1" applyFill="1" applyBorder="1" applyAlignment="1" applyProtection="1">
      <alignment horizontal="left" vertical="center"/>
    </xf>
    <xf numFmtId="0" fontId="21" fillId="14" borderId="16" xfId="0" applyFont="1" applyFill="1" applyBorder="1" applyAlignment="1" applyProtection="1">
      <alignment vertical="center"/>
      <protection locked="0"/>
    </xf>
    <xf numFmtId="0" fontId="19" fillId="14" borderId="15" xfId="0" applyFont="1" applyFill="1" applyBorder="1" applyAlignment="1" applyProtection="1">
      <alignment horizontal="center" vertical="center" wrapText="1"/>
    </xf>
    <xf numFmtId="0" fontId="19" fillId="14" borderId="16" xfId="0" applyFont="1" applyFill="1" applyBorder="1" applyAlignment="1" applyProtection="1">
      <alignment horizontal="left" vertical="center"/>
    </xf>
    <xf numFmtId="0" fontId="18" fillId="14" borderId="16" xfId="0" applyFont="1" applyFill="1" applyBorder="1" applyAlignment="1" applyProtection="1">
      <alignment horizontal="left" vertical="center"/>
    </xf>
    <xf numFmtId="0" fontId="21" fillId="13" borderId="16" xfId="0" applyFont="1" applyFill="1" applyBorder="1" applyAlignment="1" applyProtection="1">
      <alignment vertical="center"/>
      <protection locked="0"/>
    </xf>
    <xf numFmtId="0" fontId="19" fillId="13" borderId="15" xfId="0" applyFont="1" applyFill="1" applyBorder="1" applyAlignment="1" applyProtection="1">
      <alignment horizontal="left" vertical="center" wrapText="1"/>
    </xf>
    <xf numFmtId="0" fontId="19" fillId="13" borderId="16" xfId="0" applyFont="1" applyFill="1" applyBorder="1" applyAlignment="1" applyProtection="1">
      <alignment horizontal="left" vertical="center"/>
    </xf>
    <xf numFmtId="0" fontId="19" fillId="14" borderId="15" xfId="0" applyFont="1" applyFill="1" applyBorder="1" applyAlignment="1" applyProtection="1">
      <alignment horizontal="left" vertical="center" wrapText="1"/>
    </xf>
    <xf numFmtId="0" fontId="19" fillId="0" borderId="15" xfId="0" applyFont="1" applyFill="1" applyBorder="1" applyAlignment="1" applyProtection="1">
      <alignment horizontal="left" vertical="center" wrapText="1"/>
    </xf>
    <xf numFmtId="0" fontId="21" fillId="15" borderId="16" xfId="0" applyFont="1" applyFill="1" applyBorder="1" applyAlignment="1" applyProtection="1">
      <alignment vertical="center"/>
      <protection locked="0"/>
    </xf>
    <xf numFmtId="0" fontId="18" fillId="11" borderId="6" xfId="0" applyFont="1" applyFill="1" applyBorder="1" applyAlignment="1" applyProtection="1">
      <alignment horizontal="center" vertical="center" wrapText="1"/>
      <protection locked="0"/>
    </xf>
    <xf numFmtId="0" fontId="20" fillId="0" borderId="13"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xf>
    <xf numFmtId="0" fontId="21" fillId="0" borderId="13" xfId="0" applyFont="1" applyFill="1" applyBorder="1" applyAlignment="1" applyProtection="1">
      <alignment vertical="center" wrapText="1"/>
      <protection locked="0"/>
    </xf>
    <xf numFmtId="0" fontId="16" fillId="0" borderId="13" xfId="0" applyFont="1" applyFill="1" applyBorder="1" applyAlignment="1" applyProtection="1">
      <alignment horizontal="left" vertical="center"/>
    </xf>
    <xf numFmtId="0" fontId="26" fillId="0" borderId="13" xfId="0" applyFont="1" applyFill="1" applyBorder="1" applyAlignment="1" applyProtection="1">
      <alignment horizontal="left" vertical="center"/>
    </xf>
    <xf numFmtId="0" fontId="19" fillId="0" borderId="13" xfId="0" applyFont="1" applyFill="1" applyBorder="1" applyAlignment="1" applyProtection="1">
      <alignment vertical="center"/>
    </xf>
    <xf numFmtId="0" fontId="21" fillId="0" borderId="13" xfId="0" applyFont="1" applyFill="1" applyBorder="1" applyAlignment="1" applyProtection="1">
      <alignment vertical="center"/>
      <protection locked="0"/>
    </xf>
    <xf numFmtId="14" fontId="19" fillId="0" borderId="13" xfId="0" applyNumberFormat="1" applyFont="1" applyFill="1" applyBorder="1" applyAlignment="1" applyProtection="1">
      <alignment vertical="center"/>
    </xf>
    <xf numFmtId="14" fontId="19" fillId="0" borderId="13" xfId="0" applyNumberFormat="1" applyFont="1" applyFill="1" applyBorder="1" applyAlignment="1" applyProtection="1">
      <alignment horizontal="center" vertical="center"/>
    </xf>
    <xf numFmtId="0" fontId="19" fillId="0" borderId="13" xfId="0" applyFont="1" applyFill="1" applyBorder="1" applyAlignment="1" applyProtection="1">
      <alignment horizontal="left" vertical="center"/>
    </xf>
    <xf numFmtId="0" fontId="19" fillId="0" borderId="13"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10" fontId="22" fillId="0" borderId="13" xfId="1" applyNumberFormat="1" applyFont="1" applyFill="1" applyBorder="1" applyAlignment="1" applyProtection="1">
      <alignment horizontal="center" vertical="center"/>
    </xf>
    <xf numFmtId="0" fontId="16" fillId="0" borderId="13" xfId="0" applyFont="1" applyFill="1" applyBorder="1" applyAlignment="1" applyProtection="1">
      <alignment horizontal="left" vertical="center" wrapText="1"/>
    </xf>
    <xf numFmtId="0" fontId="0" fillId="0" borderId="13" xfId="0" applyBorder="1" applyAlignment="1" applyProtection="1">
      <alignment horizontal="center" wrapText="1"/>
    </xf>
    <xf numFmtId="0" fontId="19" fillId="0" borderId="13" xfId="0" quotePrefix="1" applyFont="1" applyFill="1" applyBorder="1" applyAlignment="1" applyProtection="1">
      <alignment horizontal="center" vertical="center"/>
    </xf>
    <xf numFmtId="16" fontId="19" fillId="0" borderId="13" xfId="0" quotePrefix="1" applyNumberFormat="1" applyFont="1" applyFill="1" applyBorder="1" applyAlignment="1" applyProtection="1">
      <alignment horizontal="center" vertical="center"/>
    </xf>
    <xf numFmtId="16" fontId="19" fillId="0" borderId="13" xfId="0" applyNumberFormat="1" applyFont="1" applyFill="1" applyBorder="1" applyAlignment="1" applyProtection="1">
      <alignment horizontal="center" vertical="center"/>
    </xf>
    <xf numFmtId="0" fontId="16" fillId="13" borderId="13" xfId="0" applyFont="1" applyFill="1" applyBorder="1" applyAlignment="1" applyProtection="1">
      <alignment horizontal="left" vertical="center" wrapText="1"/>
    </xf>
    <xf numFmtId="0" fontId="20" fillId="13" borderId="13" xfId="0" applyFont="1" applyFill="1" applyBorder="1" applyAlignment="1" applyProtection="1">
      <alignment horizontal="left" vertical="center"/>
    </xf>
    <xf numFmtId="0" fontId="21" fillId="13" borderId="13" xfId="0" applyFont="1" applyFill="1" applyBorder="1" applyAlignment="1" applyProtection="1">
      <alignment vertical="center" wrapText="1"/>
      <protection locked="0"/>
    </xf>
    <xf numFmtId="0" fontId="16" fillId="13" borderId="13" xfId="0" applyFont="1" applyFill="1" applyBorder="1" applyAlignment="1" applyProtection="1">
      <alignment horizontal="left" vertical="center"/>
    </xf>
    <xf numFmtId="0" fontId="20" fillId="13" borderId="13" xfId="0" applyFont="1" applyFill="1" applyBorder="1" applyAlignment="1" applyProtection="1">
      <alignment horizontal="left" vertical="center" wrapText="1"/>
    </xf>
    <xf numFmtId="14" fontId="19" fillId="13" borderId="13" xfId="0" applyNumberFormat="1" applyFont="1" applyFill="1" applyBorder="1" applyAlignment="1" applyProtection="1">
      <alignment vertical="center"/>
    </xf>
    <xf numFmtId="0" fontId="19" fillId="13" borderId="13" xfId="0" applyFont="1" applyFill="1" applyBorder="1" applyAlignment="1" applyProtection="1">
      <alignment horizontal="left" vertical="center"/>
    </xf>
    <xf numFmtId="0" fontId="18" fillId="13" borderId="13" xfId="0" applyFont="1" applyFill="1" applyBorder="1" applyAlignment="1" applyProtection="1">
      <alignment horizontal="left" vertical="center"/>
    </xf>
    <xf numFmtId="0" fontId="22" fillId="13" borderId="13" xfId="0" applyFont="1" applyFill="1" applyBorder="1" applyAlignment="1" applyProtection="1">
      <alignment vertical="center"/>
    </xf>
    <xf numFmtId="10" fontId="22" fillId="13" borderId="13" xfId="1" applyNumberFormat="1" applyFont="1" applyFill="1" applyBorder="1" applyAlignment="1" applyProtection="1">
      <alignment vertical="center"/>
    </xf>
    <xf numFmtId="0" fontId="19" fillId="13" borderId="13" xfId="0" quotePrefix="1" applyFont="1" applyFill="1" applyBorder="1" applyAlignment="1" applyProtection="1">
      <alignment horizontal="left" vertical="center"/>
    </xf>
    <xf numFmtId="16" fontId="19" fillId="13" borderId="13" xfId="0" quotePrefix="1" applyNumberFormat="1" applyFont="1" applyFill="1" applyBorder="1" applyAlignment="1" applyProtection="1">
      <alignment horizontal="left" vertical="center"/>
    </xf>
    <xf numFmtId="0" fontId="19" fillId="0" borderId="13" xfId="0" quotePrefix="1" applyFont="1" applyFill="1" applyBorder="1" applyAlignment="1" applyProtection="1">
      <alignment horizontal="left" vertical="center"/>
    </xf>
    <xf numFmtId="0" fontId="18" fillId="0" borderId="13" xfId="0" applyFont="1" applyFill="1" applyBorder="1" applyAlignment="1" applyProtection="1">
      <alignment horizontal="left" vertical="center"/>
    </xf>
    <xf numFmtId="0" fontId="22" fillId="0" borderId="13" xfId="0" applyFont="1" applyFill="1" applyBorder="1" applyAlignment="1" applyProtection="1">
      <alignment vertical="center"/>
    </xf>
    <xf numFmtId="10" fontId="22" fillId="0" borderId="13" xfId="1" applyNumberFormat="1" applyFont="1" applyFill="1" applyBorder="1" applyAlignment="1" applyProtection="1">
      <alignment vertical="center"/>
    </xf>
    <xf numFmtId="16" fontId="19" fillId="0" borderId="13" xfId="0" quotePrefix="1" applyNumberFormat="1" applyFont="1" applyFill="1" applyBorder="1" applyAlignment="1" applyProtection="1">
      <alignment horizontal="left" vertical="center"/>
    </xf>
    <xf numFmtId="16" fontId="19" fillId="0" borderId="9" xfId="0" applyNumberFormat="1" applyFont="1" applyFill="1" applyBorder="1" applyAlignment="1" applyProtection="1">
      <alignment horizontal="left" vertical="center" wrapText="1"/>
    </xf>
    <xf numFmtId="10" fontId="19" fillId="0" borderId="9" xfId="1" applyNumberFormat="1" applyFont="1" applyFill="1" applyBorder="1" applyAlignment="1" applyProtection="1">
      <alignment horizontal="center" vertical="center" wrapText="1"/>
    </xf>
    <xf numFmtId="10" fontId="19" fillId="13" borderId="9" xfId="1" applyNumberFormat="1" applyFont="1" applyFill="1" applyBorder="1" applyAlignment="1" applyProtection="1">
      <alignment vertical="center" wrapText="1"/>
    </xf>
    <xf numFmtId="10" fontId="19" fillId="0" borderId="9" xfId="1" applyNumberFormat="1" applyFont="1" applyFill="1" applyBorder="1" applyAlignment="1" applyProtection="1">
      <alignment vertical="center" wrapText="1"/>
    </xf>
    <xf numFmtId="0" fontId="29" fillId="0" borderId="9" xfId="0" applyFont="1" applyFill="1" applyBorder="1" applyAlignment="1" applyProtection="1">
      <alignment vertical="center" wrapText="1"/>
    </xf>
    <xf numFmtId="0" fontId="29" fillId="0" borderId="9" xfId="0" applyFont="1" applyFill="1" applyBorder="1" applyAlignment="1" applyProtection="1">
      <alignment horizontal="center" vertical="center"/>
    </xf>
    <xf numFmtId="0" fontId="29" fillId="0" borderId="0" xfId="0" applyFont="1" applyFill="1" applyProtection="1"/>
    <xf numFmtId="1" fontId="29" fillId="0" borderId="9" xfId="0" applyNumberFormat="1" applyFont="1" applyFill="1" applyBorder="1" applyAlignment="1" applyProtection="1">
      <alignment horizontal="center" vertical="center" wrapText="1"/>
    </xf>
    <xf numFmtId="0" fontId="29" fillId="0" borderId="0" xfId="0" applyFont="1" applyFill="1" applyAlignment="1" applyProtection="1">
      <alignment wrapText="1"/>
    </xf>
    <xf numFmtId="0" fontId="29" fillId="0" borderId="9" xfId="0" quotePrefix="1" applyFont="1" applyFill="1" applyBorder="1" applyAlignment="1" applyProtection="1">
      <alignment horizontal="center" vertical="center"/>
    </xf>
    <xf numFmtId="0" fontId="31" fillId="0" borderId="9" xfId="0" applyFont="1" applyFill="1" applyBorder="1" applyAlignment="1" applyProtection="1">
      <alignment vertical="center" wrapText="1"/>
    </xf>
    <xf numFmtId="0" fontId="31" fillId="0" borderId="9" xfId="0" applyFont="1" applyFill="1" applyBorder="1" applyAlignment="1" applyProtection="1">
      <alignment horizontal="center" vertical="center"/>
    </xf>
    <xf numFmtId="1" fontId="31" fillId="0" borderId="9" xfId="0" applyNumberFormat="1" applyFont="1" applyFill="1" applyBorder="1" applyAlignment="1" applyProtection="1">
      <alignment horizontal="center" vertical="center" wrapText="1"/>
    </xf>
    <xf numFmtId="0" fontId="32" fillId="0" borderId="9" xfId="0" applyFont="1" applyFill="1" applyBorder="1" applyAlignment="1" applyProtection="1">
      <alignment vertical="center"/>
    </xf>
    <xf numFmtId="0" fontId="29" fillId="0" borderId="9" xfId="0" applyFont="1" applyFill="1" applyBorder="1" applyAlignment="1" applyProtection="1">
      <alignment horizontal="center" vertical="center" wrapText="1"/>
    </xf>
    <xf numFmtId="0" fontId="18" fillId="11" borderId="0" xfId="0" applyFont="1" applyFill="1" applyBorder="1" applyAlignment="1" applyProtection="1">
      <alignment horizontal="center" vertical="center" wrapText="1"/>
    </xf>
    <xf numFmtId="0" fontId="18" fillId="11" borderId="0" xfId="0" applyFont="1" applyFill="1" applyBorder="1" applyAlignment="1" applyProtection="1">
      <alignment horizontal="center" vertical="center"/>
    </xf>
    <xf numFmtId="0" fontId="18" fillId="11" borderId="0" xfId="0" applyFont="1" applyFill="1" applyAlignment="1" applyProtection="1">
      <alignment horizontal="center" vertical="center" wrapText="1"/>
    </xf>
    <xf numFmtId="0" fontId="0" fillId="0" borderId="9" xfId="0" applyBorder="1" applyAlignment="1" applyProtection="1">
      <alignment horizontal="justify" vertical="center"/>
    </xf>
    <xf numFmtId="0" fontId="30" fillId="0" borderId="0" xfId="0" applyFont="1" applyAlignment="1" applyProtection="1">
      <alignment horizontal="justify" vertical="center"/>
    </xf>
    <xf numFmtId="0" fontId="0" fillId="0" borderId="9" xfId="0" applyBorder="1" applyAlignment="1" applyProtection="1">
      <alignment wrapText="1"/>
    </xf>
    <xf numFmtId="0" fontId="30" fillId="0" borderId="0" xfId="0" applyFont="1" applyAlignment="1" applyProtection="1">
      <alignment wrapText="1"/>
    </xf>
    <xf numFmtId="10" fontId="19" fillId="0" borderId="9" xfId="0" applyNumberFormat="1" applyFont="1" applyFill="1" applyBorder="1" applyAlignment="1" applyProtection="1">
      <alignment vertical="center"/>
    </xf>
    <xf numFmtId="0" fontId="32" fillId="0" borderId="9" xfId="0" applyFont="1" applyFill="1" applyBorder="1" applyAlignment="1" applyProtection="1">
      <alignment horizontal="left" vertical="center"/>
    </xf>
    <xf numFmtId="0" fontId="32" fillId="0" borderId="9" xfId="0" applyFont="1" applyFill="1" applyBorder="1" applyAlignment="1" applyProtection="1">
      <alignment horizontal="left" vertical="center" wrapText="1"/>
    </xf>
    <xf numFmtId="0" fontId="32" fillId="0" borderId="9" xfId="0" applyFont="1" applyFill="1" applyBorder="1" applyAlignment="1" applyProtection="1">
      <alignment vertical="center" wrapText="1"/>
    </xf>
    <xf numFmtId="0" fontId="0" fillId="0" borderId="0" xfId="0" applyAlignment="1" applyProtection="1">
      <alignment horizontal="justify" vertical="center"/>
    </xf>
    <xf numFmtId="11" fontId="19" fillId="0" borderId="9" xfId="0" applyNumberFormat="1" applyFont="1" applyFill="1" applyBorder="1" applyAlignment="1" applyProtection="1">
      <alignment horizontal="left" vertical="center" wrapText="1"/>
    </xf>
    <xf numFmtId="164" fontId="19" fillId="0" borderId="0" xfId="4" applyNumberFormat="1" applyFont="1" applyFill="1" applyAlignment="1" applyProtection="1">
      <alignment vertical="center"/>
    </xf>
    <xf numFmtId="164" fontId="19" fillId="11" borderId="0" xfId="4" applyNumberFormat="1" applyFont="1" applyFill="1" applyBorder="1" applyAlignment="1" applyProtection="1">
      <alignment horizontal="center" vertical="center" wrapText="1"/>
      <protection locked="0"/>
    </xf>
    <xf numFmtId="164" fontId="19" fillId="0" borderId="9" xfId="4" applyNumberFormat="1" applyFont="1" applyFill="1" applyBorder="1" applyAlignment="1" applyProtection="1">
      <alignment horizontal="left" vertical="center" wrapText="1"/>
    </xf>
    <xf numFmtId="164" fontId="19" fillId="0" borderId="9" xfId="0" applyNumberFormat="1" applyFont="1" applyFill="1" applyBorder="1" applyAlignment="1" applyProtection="1">
      <alignment horizontal="center" vertical="center" wrapText="1"/>
    </xf>
    <xf numFmtId="164" fontId="19" fillId="13" borderId="9" xfId="0" applyNumberFormat="1" applyFont="1" applyFill="1" applyBorder="1" applyAlignment="1" applyProtection="1">
      <alignment horizontal="left" vertical="center" wrapText="1"/>
    </xf>
    <xf numFmtId="164" fontId="19" fillId="0" borderId="9" xfId="0" applyNumberFormat="1" applyFont="1" applyFill="1" applyBorder="1" applyAlignment="1" applyProtection="1">
      <alignment horizontal="left" vertical="center" wrapText="1"/>
    </xf>
    <xf numFmtId="164" fontId="19" fillId="13" borderId="9" xfId="0" applyNumberFormat="1" applyFont="1" applyFill="1" applyBorder="1" applyAlignment="1" applyProtection="1">
      <alignment vertical="center" wrapText="1"/>
    </xf>
    <xf numFmtId="164" fontId="19" fillId="0" borderId="9" xfId="0" applyNumberFormat="1" applyFont="1" applyFill="1" applyBorder="1" applyAlignment="1" applyProtection="1">
      <alignment vertical="center" wrapText="1"/>
    </xf>
    <xf numFmtId="14" fontId="19" fillId="13" borderId="9" xfId="0" applyNumberFormat="1" applyFont="1" applyFill="1" applyBorder="1" applyAlignment="1" applyProtection="1">
      <alignment horizontal="center" vertical="center" wrapText="1"/>
    </xf>
    <xf numFmtId="164" fontId="19" fillId="13" borderId="9" xfId="4" applyNumberFormat="1" applyFont="1" applyFill="1" applyBorder="1" applyAlignment="1" applyProtection="1">
      <alignment vertical="center" wrapText="1"/>
    </xf>
    <xf numFmtId="11" fontId="19" fillId="0" borderId="9" xfId="4" applyNumberFormat="1" applyFont="1" applyFill="1" applyBorder="1" applyAlignment="1" applyProtection="1">
      <alignment vertical="center" wrapText="1"/>
    </xf>
    <xf numFmtId="0" fontId="34" fillId="11" borderId="0" xfId="0" applyFont="1" applyFill="1" applyAlignment="1" applyProtection="1">
      <alignment vertical="center"/>
      <protection locked="0"/>
    </xf>
    <xf numFmtId="0" fontId="18" fillId="11" borderId="15" xfId="0" applyFont="1" applyFill="1" applyBorder="1" applyAlignment="1" applyProtection="1">
      <alignment vertical="center" wrapText="1"/>
    </xf>
    <xf numFmtId="0" fontId="17" fillId="12" borderId="33" xfId="0" applyFont="1" applyFill="1" applyBorder="1" applyAlignment="1" applyProtection="1">
      <alignment vertical="center"/>
      <protection locked="0"/>
    </xf>
    <xf numFmtId="0" fontId="18" fillId="11" borderId="3" xfId="0" applyFont="1" applyFill="1" applyBorder="1" applyAlignment="1" applyProtection="1">
      <alignment horizontal="center" vertical="center" wrapText="1"/>
      <protection locked="0"/>
    </xf>
    <xf numFmtId="0" fontId="18" fillId="11" borderId="16" xfId="0" applyFont="1" applyFill="1" applyBorder="1" applyAlignment="1" applyProtection="1">
      <alignment horizontal="center" vertical="center" wrapText="1"/>
      <protection locked="0"/>
    </xf>
    <xf numFmtId="0" fontId="19" fillId="0" borderId="13" xfId="0" applyFont="1" applyFill="1" applyBorder="1" applyAlignment="1" applyProtection="1">
      <alignment horizontal="left" vertical="center" wrapText="1"/>
    </xf>
    <xf numFmtId="0" fontId="19" fillId="0" borderId="13" xfId="0" applyFont="1" applyFill="1" applyBorder="1" applyAlignment="1" applyProtection="1">
      <alignment vertical="center" wrapText="1"/>
    </xf>
    <xf numFmtId="164" fontId="19" fillId="0" borderId="13" xfId="4" applyNumberFormat="1" applyFont="1" applyFill="1" applyBorder="1" applyAlignment="1" applyProtection="1">
      <alignment vertical="center" wrapText="1"/>
    </xf>
    <xf numFmtId="14" fontId="19" fillId="0" borderId="13" xfId="0" applyNumberFormat="1"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164" fontId="19" fillId="0" borderId="13" xfId="0" applyNumberFormat="1" applyFont="1" applyFill="1" applyBorder="1" applyAlignment="1" applyProtection="1">
      <alignment horizontal="center" vertical="center" wrapText="1"/>
    </xf>
    <xf numFmtId="10" fontId="19" fillId="0" borderId="13" xfId="1" applyNumberFormat="1" applyFont="1" applyFill="1" applyBorder="1" applyAlignment="1" applyProtection="1">
      <alignment horizontal="center" vertical="center" wrapText="1"/>
    </xf>
    <xf numFmtId="0" fontId="18" fillId="11" borderId="0" xfId="0" applyFont="1" applyFill="1" applyBorder="1" applyAlignment="1" applyProtection="1">
      <alignment vertical="center" wrapText="1"/>
    </xf>
    <xf numFmtId="0" fontId="18" fillId="11" borderId="35" xfId="0" applyFont="1" applyFill="1" applyBorder="1" applyAlignment="1" applyProtection="1">
      <alignment vertical="center" wrapText="1"/>
    </xf>
    <xf numFmtId="0" fontId="33" fillId="11" borderId="36" xfId="0" applyFont="1" applyFill="1" applyBorder="1" applyAlignment="1" applyProtection="1">
      <alignment vertical="center"/>
      <protection locked="0"/>
    </xf>
    <xf numFmtId="0" fontId="33" fillId="11" borderId="36" xfId="0" applyFont="1" applyFill="1" applyBorder="1" applyAlignment="1" applyProtection="1">
      <alignment horizontal="right" vertical="center"/>
      <protection locked="0"/>
    </xf>
    <xf numFmtId="0" fontId="34" fillId="0" borderId="0" xfId="0" applyFont="1" applyFill="1" applyAlignment="1" applyProtection="1">
      <alignment vertical="center"/>
      <protection locked="0"/>
    </xf>
    <xf numFmtId="0" fontId="33" fillId="11" borderId="36" xfId="0" applyFont="1" applyFill="1" applyBorder="1" applyAlignment="1" applyProtection="1">
      <alignment horizontal="left" vertical="center" wrapText="1"/>
      <protection locked="0"/>
    </xf>
    <xf numFmtId="0" fontId="33" fillId="11" borderId="36" xfId="0" applyFont="1" applyFill="1" applyBorder="1" applyAlignment="1" applyProtection="1">
      <alignment horizontal="center" vertical="center" wrapText="1"/>
      <protection locked="0"/>
    </xf>
    <xf numFmtId="0" fontId="33" fillId="11" borderId="0" xfId="0" applyFont="1" applyFill="1" applyBorder="1" applyAlignment="1" applyProtection="1">
      <alignment horizontal="center" vertical="center" wrapText="1"/>
    </xf>
    <xf numFmtId="0" fontId="33" fillId="11" borderId="0" xfId="0" applyFont="1" applyFill="1" applyBorder="1" applyAlignment="1" applyProtection="1">
      <alignment horizontal="center" vertical="center"/>
    </xf>
    <xf numFmtId="0" fontId="33" fillId="11" borderId="0" xfId="0" applyFont="1" applyFill="1" applyAlignment="1" applyProtection="1">
      <alignment horizontal="center" vertical="center" wrapText="1"/>
    </xf>
    <xf numFmtId="0" fontId="35" fillId="0" borderId="0" xfId="0" applyFont="1" applyProtection="1"/>
    <xf numFmtId="0" fontId="29" fillId="0" borderId="13" xfId="0" applyFont="1" applyFill="1" applyBorder="1" applyAlignment="1" applyProtection="1">
      <alignment vertical="center" wrapText="1"/>
    </xf>
    <xf numFmtId="0" fontId="29" fillId="0" borderId="13" xfId="0" applyFont="1" applyFill="1" applyBorder="1" applyAlignment="1" applyProtection="1">
      <alignment horizontal="center" vertical="center"/>
    </xf>
    <xf numFmtId="0" fontId="29" fillId="0" borderId="13" xfId="0" applyFont="1" applyFill="1" applyBorder="1" applyAlignment="1" applyProtection="1">
      <alignment horizontal="left" vertical="top" wrapText="1"/>
    </xf>
    <xf numFmtId="0" fontId="0" fillId="0" borderId="13" xfId="0" applyBorder="1" applyAlignment="1" applyProtection="1">
      <alignment horizontal="justify" vertical="center"/>
    </xf>
    <xf numFmtId="0" fontId="29" fillId="0" borderId="13" xfId="0" applyFont="1" applyFill="1" applyBorder="1" applyAlignment="1" applyProtection="1">
      <alignment horizontal="left" vertical="top"/>
    </xf>
    <xf numFmtId="0" fontId="33" fillId="11" borderId="0" xfId="0" applyFont="1" applyFill="1" applyBorder="1" applyAlignment="1" applyProtection="1">
      <alignment vertical="center" wrapText="1"/>
    </xf>
    <xf numFmtId="0" fontId="33" fillId="11" borderId="36" xfId="0" applyFont="1" applyFill="1" applyBorder="1" applyAlignment="1" applyProtection="1">
      <alignment vertical="center" wrapText="1"/>
    </xf>
    <xf numFmtId="0" fontId="18" fillId="11" borderId="35" xfId="0" applyFont="1" applyFill="1" applyBorder="1" applyAlignment="1" applyProtection="1">
      <alignment horizontal="center" vertical="center" wrapText="1"/>
    </xf>
    <xf numFmtId="0" fontId="33" fillId="11" borderId="36"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xf>
    <xf numFmtId="0" fontId="31" fillId="0" borderId="9" xfId="0" applyFont="1" applyFill="1" applyBorder="1" applyAlignment="1" applyProtection="1">
      <alignment horizontal="center" vertical="center" wrapText="1"/>
    </xf>
    <xf numFmtId="0" fontId="20" fillId="0" borderId="11" xfId="0" applyFont="1" applyFill="1" applyBorder="1" applyAlignment="1" applyProtection="1">
      <alignment horizontal="left" vertical="center" wrapText="1"/>
    </xf>
    <xf numFmtId="0" fontId="20" fillId="0" borderId="11" xfId="0" applyFont="1" applyFill="1" applyBorder="1" applyAlignment="1" applyProtection="1">
      <alignment horizontal="left" vertical="center"/>
    </xf>
    <xf numFmtId="0" fontId="21" fillId="0" borderId="11" xfId="0" applyFont="1" applyFill="1" applyBorder="1" applyAlignment="1" applyProtection="1">
      <alignment vertical="center" wrapText="1"/>
      <protection locked="0"/>
    </xf>
    <xf numFmtId="0" fontId="16" fillId="0" borderId="11" xfId="0" applyFont="1" applyFill="1" applyBorder="1" applyAlignment="1" applyProtection="1">
      <alignment horizontal="left" vertical="center"/>
    </xf>
    <xf numFmtId="0" fontId="21" fillId="0" borderId="11" xfId="0" applyFont="1" applyFill="1" applyBorder="1" applyAlignment="1" applyProtection="1">
      <alignment vertical="center"/>
      <protection locked="0"/>
    </xf>
    <xf numFmtId="14" fontId="19" fillId="0" borderId="11" xfId="0" applyNumberFormat="1" applyFont="1" applyFill="1" applyBorder="1" applyAlignment="1" applyProtection="1">
      <alignment vertical="center"/>
    </xf>
    <xf numFmtId="14" fontId="19" fillId="0" borderId="11" xfId="0" applyNumberFormat="1"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6" fillId="0" borderId="11" xfId="0" applyFont="1" applyBorder="1" applyAlignment="1" applyProtection="1">
      <alignment vertical="center"/>
    </xf>
    <xf numFmtId="0" fontId="16" fillId="0" borderId="11"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xf>
    <xf numFmtId="0" fontId="0" fillId="0" borderId="11" xfId="0" applyBorder="1" applyAlignment="1" applyProtection="1">
      <alignment horizontal="center" wrapText="1"/>
    </xf>
    <xf numFmtId="16" fontId="19" fillId="0" borderId="11" xfId="0" quotePrefix="1" applyNumberFormat="1" applyFont="1" applyFill="1" applyBorder="1" applyAlignment="1" applyProtection="1">
      <alignment horizontal="center" vertical="center"/>
    </xf>
    <xf numFmtId="16" fontId="19" fillId="0" borderId="11" xfId="0" applyNumberFormat="1" applyFont="1" applyFill="1" applyBorder="1" applyAlignment="1" applyProtection="1">
      <alignment horizontal="center" vertical="center"/>
    </xf>
    <xf numFmtId="0" fontId="16" fillId="13" borderId="11" xfId="0" applyFont="1" applyFill="1" applyBorder="1" applyAlignment="1" applyProtection="1">
      <alignment horizontal="left" vertical="center" wrapText="1"/>
    </xf>
    <xf numFmtId="0" fontId="20" fillId="13" borderId="11" xfId="0" applyFont="1" applyFill="1" applyBorder="1" applyAlignment="1" applyProtection="1">
      <alignment horizontal="left" vertical="center"/>
    </xf>
    <xf numFmtId="0" fontId="21" fillId="13" borderId="11" xfId="0" applyFont="1" applyFill="1" applyBorder="1" applyAlignment="1" applyProtection="1">
      <alignment vertical="center" wrapText="1"/>
      <protection locked="0"/>
    </xf>
    <xf numFmtId="0" fontId="16" fillId="13" borderId="11" xfId="0" applyFont="1" applyFill="1" applyBorder="1" applyAlignment="1" applyProtection="1">
      <alignment horizontal="left" vertical="center"/>
    </xf>
    <xf numFmtId="0" fontId="20" fillId="13" borderId="11" xfId="0" applyFont="1" applyFill="1" applyBorder="1" applyAlignment="1" applyProtection="1">
      <alignment horizontal="left" vertical="center" wrapText="1"/>
    </xf>
    <xf numFmtId="14" fontId="19" fillId="13" borderId="11" xfId="0" applyNumberFormat="1" applyFont="1" applyFill="1" applyBorder="1" applyAlignment="1" applyProtection="1">
      <alignment vertical="center"/>
    </xf>
    <xf numFmtId="0" fontId="19" fillId="13" borderId="11" xfId="0" applyFont="1" applyFill="1" applyBorder="1" applyAlignment="1" applyProtection="1">
      <alignment horizontal="left" vertical="center"/>
    </xf>
    <xf numFmtId="0" fontId="18" fillId="13" borderId="11" xfId="0" applyFont="1" applyFill="1" applyBorder="1" applyAlignment="1" applyProtection="1">
      <alignment horizontal="left" vertical="center"/>
    </xf>
    <xf numFmtId="16" fontId="19" fillId="13" borderId="11" xfId="0" quotePrefix="1" applyNumberFormat="1" applyFont="1" applyFill="1" applyBorder="1" applyAlignment="1" applyProtection="1">
      <alignment horizontal="left" vertical="center"/>
    </xf>
    <xf numFmtId="0" fontId="18" fillId="0" borderId="11" xfId="0" applyFont="1" applyFill="1" applyBorder="1" applyAlignment="1" applyProtection="1">
      <alignment horizontal="left" vertical="center"/>
    </xf>
    <xf numFmtId="16" fontId="19" fillId="0" borderId="11" xfId="0" quotePrefix="1" applyNumberFormat="1" applyFont="1" applyFill="1" applyBorder="1" applyAlignment="1" applyProtection="1">
      <alignment horizontal="left" vertical="center"/>
    </xf>
    <xf numFmtId="16" fontId="19" fillId="0" borderId="11" xfId="0" applyNumberFormat="1" applyFont="1" applyFill="1" applyBorder="1" applyAlignment="1" applyProtection="1">
      <alignment horizontal="left" vertical="center"/>
    </xf>
    <xf numFmtId="0" fontId="18" fillId="11" borderId="37" xfId="0" applyFont="1" applyFill="1" applyBorder="1" applyAlignment="1" applyProtection="1">
      <alignment vertical="center" wrapText="1"/>
    </xf>
    <xf numFmtId="0" fontId="18" fillId="11" borderId="37" xfId="0" applyFont="1" applyFill="1" applyBorder="1" applyAlignment="1" applyProtection="1">
      <alignment horizontal="right" vertical="center" wrapText="1"/>
    </xf>
    <xf numFmtId="0" fontId="18" fillId="11" borderId="37" xfId="0" applyFont="1" applyFill="1" applyBorder="1" applyAlignment="1" applyProtection="1">
      <alignment horizontal="center" vertical="center" wrapText="1"/>
      <protection locked="0"/>
    </xf>
    <xf numFmtId="0" fontId="36" fillId="0" borderId="13" xfId="0" applyFont="1" applyFill="1" applyBorder="1" applyAlignment="1" applyProtection="1">
      <alignment horizontal="left" vertical="center" wrapText="1"/>
    </xf>
    <xf numFmtId="0" fontId="36" fillId="0" borderId="13" xfId="0" applyFont="1" applyFill="1" applyBorder="1" applyAlignment="1" applyProtection="1">
      <alignment vertical="center" wrapText="1"/>
    </xf>
    <xf numFmtId="164" fontId="36" fillId="0" borderId="13" xfId="4" applyNumberFormat="1" applyFont="1" applyFill="1" applyBorder="1" applyAlignment="1" applyProtection="1">
      <alignment vertical="center" wrapText="1"/>
    </xf>
    <xf numFmtId="14" fontId="36" fillId="0" borderId="13" xfId="0" applyNumberFormat="1" applyFont="1" applyFill="1" applyBorder="1" applyAlignment="1" applyProtection="1">
      <alignment horizontal="center" vertical="center" wrapText="1"/>
    </xf>
    <xf numFmtId="0" fontId="36" fillId="0" borderId="13" xfId="0" applyFont="1" applyFill="1" applyBorder="1" applyAlignment="1" applyProtection="1">
      <alignment horizontal="center" vertical="center" wrapText="1"/>
    </xf>
    <xf numFmtId="164" fontId="36" fillId="0" borderId="13" xfId="0" applyNumberFormat="1" applyFont="1" applyFill="1" applyBorder="1" applyAlignment="1" applyProtection="1">
      <alignment horizontal="center" vertical="center" wrapText="1"/>
    </xf>
    <xf numFmtId="10" fontId="36" fillId="0" borderId="13" xfId="1" applyNumberFormat="1" applyFont="1" applyFill="1" applyBorder="1" applyAlignment="1" applyProtection="1">
      <alignment horizontal="center" vertical="center" wrapText="1"/>
    </xf>
    <xf numFmtId="0" fontId="36" fillId="0" borderId="9" xfId="0" applyFont="1" applyFill="1" applyBorder="1" applyAlignment="1" applyProtection="1">
      <alignment horizontal="left" vertical="center" wrapText="1"/>
    </xf>
    <xf numFmtId="0" fontId="36" fillId="0" borderId="9" xfId="0" applyFont="1" applyFill="1" applyBorder="1" applyAlignment="1" applyProtection="1">
      <alignment vertical="center" wrapText="1"/>
    </xf>
    <xf numFmtId="164" fontId="36" fillId="0" borderId="9" xfId="4" applyNumberFormat="1" applyFont="1" applyFill="1" applyBorder="1" applyAlignment="1" applyProtection="1">
      <alignment vertical="center" wrapText="1"/>
    </xf>
    <xf numFmtId="14" fontId="36" fillId="0" borderId="9" xfId="0" applyNumberFormat="1" applyFont="1" applyFill="1" applyBorder="1" applyAlignment="1" applyProtection="1">
      <alignment horizontal="center" vertical="center" wrapText="1"/>
    </xf>
    <xf numFmtId="0" fontId="36" fillId="0" borderId="9" xfId="0" applyFont="1" applyFill="1" applyBorder="1" applyAlignment="1" applyProtection="1">
      <alignment horizontal="center" vertical="center" wrapText="1"/>
    </xf>
    <xf numFmtId="164" fontId="36" fillId="0" borderId="9" xfId="0" applyNumberFormat="1" applyFont="1" applyFill="1" applyBorder="1" applyAlignment="1" applyProtection="1">
      <alignment horizontal="center" vertical="center" wrapText="1"/>
    </xf>
    <xf numFmtId="10" fontId="36" fillId="0" borderId="9" xfId="1" applyNumberFormat="1" applyFont="1" applyFill="1" applyBorder="1" applyAlignment="1" applyProtection="1">
      <alignment horizontal="center" vertical="center" wrapText="1"/>
    </xf>
    <xf numFmtId="0" fontId="37" fillId="0" borderId="9" xfId="0" applyFont="1" applyBorder="1" applyAlignment="1" applyProtection="1">
      <alignment horizontal="center" wrapText="1"/>
    </xf>
    <xf numFmtId="0" fontId="36" fillId="0" borderId="9" xfId="0" quotePrefix="1" applyFont="1" applyFill="1" applyBorder="1" applyAlignment="1" applyProtection="1">
      <alignment horizontal="center" vertical="center" wrapText="1"/>
    </xf>
    <xf numFmtId="16" fontId="36" fillId="0" borderId="9" xfId="0" quotePrefix="1" applyNumberFormat="1" applyFont="1" applyFill="1" applyBorder="1" applyAlignment="1" applyProtection="1">
      <alignment horizontal="center" vertical="center" wrapText="1"/>
    </xf>
    <xf numFmtId="16" fontId="36" fillId="0" borderId="9" xfId="0" applyNumberFormat="1" applyFont="1" applyFill="1" applyBorder="1" applyAlignment="1" applyProtection="1">
      <alignment horizontal="center" vertical="center" wrapText="1"/>
    </xf>
    <xf numFmtId="0" fontId="36" fillId="13" borderId="9" xfId="0" applyFont="1" applyFill="1" applyBorder="1" applyAlignment="1" applyProtection="1">
      <alignment horizontal="left" vertical="center" wrapText="1"/>
    </xf>
    <xf numFmtId="0" fontId="36" fillId="13" borderId="9" xfId="0" applyFont="1" applyFill="1" applyBorder="1" applyAlignment="1" applyProtection="1">
      <alignment vertical="center" wrapText="1"/>
    </xf>
    <xf numFmtId="164" fontId="36" fillId="13" borderId="9" xfId="4" applyNumberFormat="1" applyFont="1" applyFill="1" applyBorder="1" applyAlignment="1" applyProtection="1">
      <alignment vertical="center" wrapText="1"/>
    </xf>
    <xf numFmtId="14" fontId="36" fillId="13" borderId="9" xfId="0" applyNumberFormat="1" applyFont="1" applyFill="1" applyBorder="1" applyAlignment="1" applyProtection="1">
      <alignment horizontal="center" vertical="center" wrapText="1"/>
    </xf>
    <xf numFmtId="164" fontId="36" fillId="13" borderId="9" xfId="0" applyNumberFormat="1" applyFont="1" applyFill="1" applyBorder="1" applyAlignment="1" applyProtection="1">
      <alignment horizontal="left" vertical="center" wrapText="1"/>
    </xf>
    <xf numFmtId="164" fontId="36" fillId="13" borderId="9" xfId="0" applyNumberFormat="1" applyFont="1" applyFill="1" applyBorder="1" applyAlignment="1" applyProtection="1">
      <alignment vertical="center" wrapText="1"/>
    </xf>
    <xf numFmtId="10" fontId="36" fillId="13" borderId="9" xfId="1" applyNumberFormat="1" applyFont="1" applyFill="1" applyBorder="1" applyAlignment="1" applyProtection="1">
      <alignment vertical="center" wrapText="1"/>
    </xf>
    <xf numFmtId="0" fontId="36" fillId="13" borderId="9" xfId="0" quotePrefix="1" applyFont="1" applyFill="1" applyBorder="1" applyAlignment="1" applyProtection="1">
      <alignment horizontal="left" vertical="center" wrapText="1"/>
    </xf>
    <xf numFmtId="16" fontId="36" fillId="13" borderId="9" xfId="0" quotePrefix="1" applyNumberFormat="1" applyFont="1" applyFill="1" applyBorder="1" applyAlignment="1" applyProtection="1">
      <alignment horizontal="left" vertical="center" wrapText="1"/>
    </xf>
    <xf numFmtId="0" fontId="36" fillId="0" borderId="9" xfId="0" quotePrefix="1" applyFont="1" applyFill="1" applyBorder="1" applyAlignment="1" applyProtection="1">
      <alignment horizontal="left" vertical="center" wrapText="1"/>
    </xf>
    <xf numFmtId="164" fontId="36" fillId="0" borderId="9" xfId="0" applyNumberFormat="1" applyFont="1" applyFill="1" applyBorder="1" applyAlignment="1" applyProtection="1">
      <alignment horizontal="left" vertical="center" wrapText="1"/>
    </xf>
    <xf numFmtId="164" fontId="36" fillId="0" borderId="9" xfId="0" applyNumberFormat="1" applyFont="1" applyFill="1" applyBorder="1" applyAlignment="1" applyProtection="1">
      <alignment vertical="center" wrapText="1"/>
    </xf>
    <xf numFmtId="10" fontId="36" fillId="0" borderId="9" xfId="1" applyNumberFormat="1" applyFont="1" applyFill="1" applyBorder="1" applyAlignment="1" applyProtection="1">
      <alignment vertical="center" wrapText="1"/>
    </xf>
    <xf numFmtId="16" fontId="36" fillId="0" borderId="9" xfId="0" quotePrefix="1" applyNumberFormat="1" applyFont="1" applyFill="1" applyBorder="1" applyAlignment="1" applyProtection="1">
      <alignment horizontal="left" vertical="center" wrapText="1"/>
    </xf>
    <xf numFmtId="11" fontId="36" fillId="0" borderId="9" xfId="4" applyNumberFormat="1" applyFont="1" applyFill="1" applyBorder="1" applyAlignment="1" applyProtection="1">
      <alignment vertical="center" wrapText="1"/>
    </xf>
    <xf numFmtId="11" fontId="36" fillId="0" borderId="9" xfId="0" applyNumberFormat="1" applyFont="1" applyFill="1" applyBorder="1" applyAlignment="1" applyProtection="1">
      <alignment horizontal="left" vertical="center" wrapText="1"/>
    </xf>
    <xf numFmtId="11" fontId="36" fillId="0" borderId="9" xfId="0" applyNumberFormat="1" applyFont="1" applyFill="1" applyBorder="1" applyAlignment="1" applyProtection="1">
      <alignment vertical="center" wrapText="1"/>
    </xf>
    <xf numFmtId="16" fontId="36" fillId="0" borderId="9" xfId="0" applyNumberFormat="1" applyFont="1" applyFill="1" applyBorder="1" applyAlignment="1" applyProtection="1">
      <alignment horizontal="left" vertical="center" wrapText="1"/>
    </xf>
    <xf numFmtId="0" fontId="18" fillId="11" borderId="37" xfId="0" applyFont="1" applyFill="1" applyBorder="1" applyAlignment="1" applyProtection="1">
      <alignment horizontal="center" vertical="center" wrapText="1"/>
    </xf>
    <xf numFmtId="0" fontId="0" fillId="0" borderId="0" xfId="0" applyProtection="1"/>
    <xf numFmtId="0" fontId="18" fillId="0" borderId="0" xfId="0" applyFont="1" applyAlignment="1" applyProtection="1">
      <alignment vertical="center"/>
      <protection locked="0"/>
    </xf>
    <xf numFmtId="0" fontId="29" fillId="0" borderId="0" xfId="0" applyFont="1" applyAlignment="1" applyProtection="1">
      <alignment horizontal="center"/>
      <protection locked="0"/>
    </xf>
    <xf numFmtId="0" fontId="29" fillId="0" borderId="0" xfId="0" applyFont="1" applyAlignment="1" applyProtection="1">
      <alignment horizontal="center" wrapText="1"/>
      <protection locked="0"/>
    </xf>
    <xf numFmtId="0" fontId="29" fillId="0" borderId="0" xfId="0" applyFont="1" applyAlignment="1" applyProtection="1">
      <alignment wrapText="1"/>
      <protection locked="0"/>
    </xf>
    <xf numFmtId="0" fontId="29" fillId="0" borderId="0" xfId="0" applyFont="1" applyProtection="1">
      <protection locked="0"/>
    </xf>
    <xf numFmtId="0" fontId="37" fillId="0" borderId="0" xfId="0" applyFont="1" applyProtection="1"/>
    <xf numFmtId="0" fontId="29" fillId="0" borderId="0" xfId="0" applyFont="1" applyAlignment="1" applyProtection="1">
      <alignment wrapText="1"/>
    </xf>
    <xf numFmtId="0" fontId="29" fillId="0" borderId="0" xfId="0" applyFont="1" applyBorder="1" applyAlignment="1" applyProtection="1">
      <alignment wrapText="1"/>
    </xf>
    <xf numFmtId="0" fontId="16" fillId="0" borderId="0" xfId="0" applyFont="1" applyAlignment="1" applyProtection="1">
      <alignment vertical="center" wrapText="1"/>
    </xf>
    <xf numFmtId="0" fontId="0" fillId="0" borderId="0" xfId="0" applyFont="1" applyAlignment="1" applyProtection="1">
      <alignment vertical="center" wrapText="1"/>
    </xf>
    <xf numFmtId="0" fontId="0" fillId="0" borderId="0" xfId="0" applyAlignment="1" applyProtection="1">
      <alignment vertical="center" wrapText="1"/>
    </xf>
    <xf numFmtId="0" fontId="0" fillId="0" borderId="9" xfId="0" applyBorder="1" applyAlignment="1">
      <alignment vertical="top" wrapText="1"/>
    </xf>
    <xf numFmtId="0" fontId="0" fillId="0" borderId="9" xfId="0" applyBorder="1" applyAlignment="1">
      <alignment horizontal="left" vertical="top" wrapText="1"/>
    </xf>
    <xf numFmtId="0" fontId="0" fillId="0" borderId="7" xfId="0" applyBorder="1" applyAlignment="1">
      <alignment wrapText="1"/>
    </xf>
    <xf numFmtId="0" fontId="0" fillId="0" borderId="0" xfId="0" applyAlignment="1">
      <alignment horizontal="center" wrapText="1"/>
    </xf>
    <xf numFmtId="0" fontId="3" fillId="3"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3"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6" fillId="3" borderId="1"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 fillId="0" borderId="7" xfId="0" applyFont="1" applyBorder="1" applyAlignment="1">
      <alignment horizontal="left" vertical="center" wrapText="1"/>
    </xf>
    <xf numFmtId="0" fontId="0" fillId="0" borderId="7" xfId="0" applyBorder="1" applyAlignment="1">
      <alignment horizontal="left" wrapText="1"/>
    </xf>
  </cellXfs>
  <cellStyles count="6">
    <cellStyle name="Comma" xfId="4" builtinId="3"/>
    <cellStyle name="Currency" xfId="2" builtinId="4"/>
    <cellStyle name="Hyperlink" xfId="5" builtinId="8"/>
    <cellStyle name="Normal" xfId="0" builtinId="0"/>
    <cellStyle name="Normal 2" xfId="3"/>
    <cellStyle name="Percent" xfId="1" builtinId="5"/>
  </cellStyles>
  <dxfs count="1183">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val="0"/>
      </font>
    </dxf>
    <dxf>
      <font>
        <b/>
      </font>
    </dxf>
    <dxf>
      <font>
        <b val="0"/>
      </font>
    </dxf>
    <dxf>
      <font>
        <b/>
      </font>
    </dxf>
    <dxf>
      <alignment wrapText="1" readingOrder="0"/>
    </dxf>
    <dxf>
      <alignment wrapText="1" readingOrder="0"/>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alignment wrapText="1" readingOrder="0"/>
    </dxf>
    <dxf>
      <alignment wrapText="1" readingOrder="0"/>
    </dxf>
    <dxf>
      <border>
        <top style="thin">
          <color indexed="64"/>
        </top>
        <vertical style="thin">
          <color indexed="64"/>
        </vertical>
        <horizontal style="thin">
          <color indexed="64"/>
        </horizontal>
      </border>
    </dxf>
    <dxf>
      <border>
        <top style="thin">
          <color indexed="64"/>
        </top>
        <bottom style="thin">
          <color indexed="64"/>
        </bottom>
      </border>
    </dxf>
    <dxf>
      <border>
        <bottom style="thin">
          <color indexed="64"/>
        </bottom>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right/>
        <top/>
        <bottom/>
      </border>
    </dxf>
    <dxf>
      <border>
        <top style="thin">
          <color indexed="64"/>
        </top>
        <vertical style="thin">
          <color indexed="64"/>
        </vertical>
        <horizontal style="thin">
          <color indexed="64"/>
        </horizontal>
      </border>
    </dxf>
    <dxf>
      <border>
        <bottom style="thin">
          <color indexed="64"/>
        </bottom>
        <vertical style="thin">
          <color indexed="64"/>
        </vertical>
        <horizontal style="thin">
          <color indexed="64"/>
        </horizontal>
      </border>
    </dxf>
    <dxf>
      <border>
        <vertical style="thin">
          <color indexed="64"/>
        </vertical>
        <horizontal style="thin">
          <color indexed="64"/>
        </horizontal>
      </border>
    </dxf>
    <dxf>
      <alignment wrapText="1" readingOrder="0"/>
    </dxf>
    <dxf>
      <alignment wrapText="1" readingOrder="0"/>
    </dxf>
    <dxf>
      <border>
        <left style="thin">
          <color indexed="64"/>
        </left>
        <right style="thin">
          <color indexed="64"/>
        </right>
        <top style="thin">
          <color indexed="64"/>
        </top>
        <bottom style="thin">
          <color indexed="64"/>
        </bottom>
      </border>
    </dxf>
    <dxf>
      <border>
        <left/>
        <right/>
        <top/>
        <bottom/>
        <horizontal/>
      </border>
    </dxf>
    <dxf>
      <alignment wrapText="1" readingOrder="0"/>
    </dxf>
    <dxf>
      <border>
        <left style="thin">
          <color indexed="64"/>
        </left>
        <right style="thin">
          <color indexed="64"/>
        </right>
        <top style="thin">
          <color indexed="64"/>
        </top>
        <bottom style="thin">
          <color indexed="64"/>
        </bottom>
      </border>
    </dxf>
    <dxf>
      <border>
        <left/>
        <right/>
        <top/>
        <bottom/>
        <horizontal/>
      </border>
    </dxf>
    <dxf>
      <alignment wrapText="1" readingOrder="0"/>
    </dxf>
    <dxf>
      <border>
        <left style="thin">
          <color indexed="64"/>
        </left>
        <right style="thin">
          <color indexed="64"/>
        </right>
        <top style="thin">
          <color indexed="64"/>
        </top>
        <bottom style="thin">
          <color indexed="64"/>
        </bottom>
      </border>
    </dxf>
    <dxf>
      <border>
        <left/>
        <right/>
        <top/>
        <bottom/>
        <horizontal/>
      </border>
    </dxf>
    <dxf>
      <alignment wrapText="1" readingOrder="0"/>
    </dxf>
    <dxf>
      <border>
        <left style="thin">
          <color indexed="64"/>
        </left>
        <right style="thin">
          <color indexed="64"/>
        </right>
        <top style="thin">
          <color indexed="64"/>
        </top>
        <bottom style="thin">
          <color indexed="64"/>
        </bottom>
      </border>
    </dxf>
    <dxf>
      <border>
        <left/>
        <right/>
        <top/>
        <bottom/>
        <horizontal/>
      </border>
    </dxf>
    <dxf>
      <border>
        <left style="thin">
          <color indexed="64"/>
        </left>
        <right style="thin">
          <color indexed="64"/>
        </right>
        <top style="thin">
          <color indexed="64"/>
        </top>
        <bottom style="thin">
          <color indexed="64"/>
        </bottom>
      </border>
    </dxf>
    <dxf>
      <border>
        <left/>
        <right/>
        <top/>
        <bottom/>
        <horizontal/>
      </border>
    </dxf>
    <dxf>
      <alignment wrapText="1" readingOrder="0"/>
    </dxf>
    <dxf>
      <border>
        <left style="thin">
          <color indexed="64"/>
        </left>
        <right style="thin">
          <color indexed="64"/>
        </right>
        <top style="thin">
          <color indexed="64"/>
        </top>
        <bottom style="thin">
          <color indexed="64"/>
        </bottom>
      </border>
    </dxf>
    <dxf>
      <border>
        <left/>
        <right/>
        <top/>
        <bottom/>
        <horizontal/>
      </border>
    </dxf>
    <dxf>
      <border>
        <left style="thin">
          <color indexed="64"/>
        </left>
        <right style="thin">
          <color indexed="64"/>
        </right>
        <top style="thin">
          <color indexed="64"/>
        </top>
        <bottom style="thin">
          <color indexed="64"/>
        </bottom>
      </border>
    </dxf>
    <dxf>
      <border>
        <left/>
        <right/>
        <top/>
        <bottom/>
        <horizontal/>
      </border>
    </dxf>
    <dxf>
      <border>
        <left style="thin">
          <color indexed="64"/>
        </left>
        <right style="thin">
          <color indexed="64"/>
        </right>
        <top style="thin">
          <color indexed="64"/>
        </top>
        <bottom style="thin">
          <color indexed="64"/>
        </bottom>
      </border>
    </dxf>
    <dxf>
      <border>
        <left/>
        <right/>
        <top/>
        <bottom/>
        <horizontal/>
      </border>
    </dxf>
    <dxf>
      <border>
        <left style="thin">
          <color indexed="64"/>
        </left>
        <right style="thin">
          <color indexed="64"/>
        </right>
        <top style="thin">
          <color indexed="64"/>
        </top>
        <bottom style="thin">
          <color indexed="64"/>
        </bottom>
      </border>
    </dxf>
    <dxf>
      <border>
        <left/>
        <right/>
        <top/>
        <bottom/>
        <horizontal/>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right/>
        <top/>
        <bottom/>
        <horizontal/>
      </border>
    </dxf>
    <dxf>
      <border>
        <left style="thin">
          <color indexed="64"/>
        </left>
        <right style="thin">
          <color indexed="64"/>
        </right>
        <top style="thin">
          <color indexed="64"/>
        </top>
        <bottom style="thin">
          <color indexed="64"/>
        </bottom>
      </border>
    </dxf>
    <dxf>
      <border>
        <left/>
        <right/>
        <top/>
        <bottom/>
        <horizontal/>
      </border>
    </dxf>
    <dxf>
      <border>
        <left style="thin">
          <color indexed="64"/>
        </left>
        <right style="thin">
          <color indexed="64"/>
        </right>
        <top style="thin">
          <color indexed="64"/>
        </top>
        <bottom style="thin">
          <color indexed="64"/>
        </bottom>
      </border>
    </dxf>
    <dxf>
      <border>
        <left/>
        <right/>
        <top/>
        <bottom/>
        <horizontal/>
      </border>
    </dxf>
    <dxf>
      <border>
        <vertical style="thin">
          <color indexed="64"/>
        </vertical>
      </border>
    </dxf>
    <dxf>
      <border>
        <left style="thin">
          <color indexed="64"/>
        </left>
        <right style="thin">
          <color indexed="64"/>
        </right>
        <top style="thin">
          <color indexed="64"/>
        </top>
        <bottom style="thin">
          <color indexed="64"/>
        </bottom>
      </border>
    </dxf>
    <dxf>
      <border>
        <left/>
        <right/>
        <top/>
        <bottom/>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border>
        <left style="thin">
          <color indexed="64"/>
        </lef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left style="thin">
          <color indexed="64"/>
        </left>
        <right style="thin">
          <color indexed="64"/>
        </right>
        <top style="thin">
          <color indexed="64"/>
        </top>
        <bottom style="thin">
          <color indexed="64"/>
        </bottom>
      </border>
    </dxf>
    <dxf>
      <border>
        <left/>
        <right/>
        <top/>
        <bottom/>
        <horizontal/>
      </border>
    </dxf>
    <dxf>
      <fill>
        <patternFill>
          <bgColor theme="0" tint="-0.14999847407452621"/>
        </patternFill>
      </fill>
    </dxf>
    <dxf>
      <fill>
        <patternFill patternType="solid">
          <bgColor theme="0" tint="-0.249977111117893"/>
        </patternFill>
      </fill>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Nicole Sandberg" refreshedDate="44070.638855902776" createdVersion="6" refreshedVersion="6" minRefreshableVersion="3" recordCount="69">
  <cacheSource type="worksheet">
    <worksheetSource name="_xlnm.Print_Area" sheet="Master"/>
  </cacheSource>
  <cacheFields count="80">
    <cacheField name="Goal(s)" numFmtId="0">
      <sharedItems containsMixedTypes="1" containsNumber="1" containsInteger="1" minValue="0" maxValue="5" count="22">
        <n v="0"/>
        <s v="1, 2, 3"/>
        <n v="2"/>
        <n v="5"/>
        <s v="1, 2, 5"/>
        <n v="3"/>
        <s v="3, 4"/>
        <s v="1-5"/>
        <s v="1, 2, 4, 5"/>
        <s v="1, 3"/>
        <s v="1, 3, 4, 5"/>
        <s v="1, 2"/>
        <n v="1"/>
        <s v="1, 3, 4"/>
        <s v="1, 4"/>
        <n v="4"/>
        <s v="1, 2, 3, 4"/>
        <s v="1, 2,"/>
        <s v="2, 3"/>
        <s v="1, 2, 4"/>
        <s v="1, 5"/>
        <s v="4, 5"/>
      </sharedItems>
    </cacheField>
    <cacheField name="Source Sector" numFmtId="0">
      <sharedItems containsMixedTypes="1" containsNumber="1" containsInteger="1" minValue="0" maxValue="0" count="9">
        <n v="0"/>
        <s v="Watershed"/>
        <s v="Agriculture"/>
        <s v="resource protection"/>
        <s v="Onsite Septic"/>
        <s v="Resource Extraction"/>
        <s v="Developed Lands"/>
        <s v="Forestry"/>
        <s v="Watershed Roundtables"/>
      </sharedItems>
    </cacheField>
    <cacheField name="Objectives" numFmtId="0">
      <sharedItems containsMixedTypes="1" containsNumber="1" containsInteger="1" minValue="0" maxValue="0" count="29">
        <n v="0"/>
        <s v="Objective A: Watershed Assessment and TMDL Development "/>
        <s v="Objective B: Implementation Plan Development "/>
        <s v="Objective C: Watershed Implementation Project "/>
        <s v="Objective D: Compliant NPS Pollution Management Program"/>
        <s v="Objective E: Water Quality Improvement "/>
        <s v="Objective A: Agricultural BMP Implementation "/>
        <s v="Objective B: Nutrient Management "/>
        <s v="Objective C: Resource Management Planning "/>
        <s v="Objective D: Agricultural Stewardship Act Program "/>
        <s v="Objective A: Healthy Waters Program Objective"/>
        <s v="Objective B: Chesapeake Bay Preservation Act Program"/>
        <s v="Objective C: Coastal Nonpoint Source Program"/>
        <s v="Objective D: Source Water Protection Program"/>
        <s v="Objective A: General Onsite Sewage and Water Program"/>
        <s v="Objective B: Regulation Implementation"/>
        <s v="Objective C: Support Best Management Practice Installation"/>
        <s v="Objective D: DEQ Grants and Programs "/>
        <s v="Objective A: General Resource Extraction "/>
        <s v="Objective B: Enforcement of Laws Objective"/>
        <s v="Objective C: Identifying Sources of Water Quality Degradation "/>
        <s v="Objective D: Implementation of Abandoned and Orphaned Mined Land Programs"/>
        <s v="Objective A: Urban Nutrient Management "/>
        <s v="Objective B: Stormwater and Developed Lands "/>
        <s v="Objective A: General Forestry Program"/>
        <s v="Objective B: Forestry BMP Implementation "/>
        <s v="Objective C: Riparian Buffer Initiative "/>
        <s v="Objective D: Urban Forestry Initiative "/>
        <s v="Objective A: Watershed Roundtable Initiative "/>
      </sharedItems>
    </cacheField>
    <cacheField name="Activity" numFmtId="0">
      <sharedItems containsMixedTypes="1" containsNumber="1" containsInteger="1" minValue="0" maxValue="0" count="69" longText="1">
        <n v="0"/>
        <s v="Activity 1: Biennially assess NPS pollution potential and indicators for prioritizing NPS corrective actions."/>
        <s v="Activity 2: Complete plans to address priority impaired waters so that 100% of our priority areas for 2016-2022 are met by September 2022."/>
        <s v="Activity 3: Establish a new set of priority waters for 2023-2029."/>
        <s v="Activity 4: Continue to develop TMDLs to work toward meeting 100% of our priority areas for 2023-2029."/>
        <s v="Activity 5: Develop approximately three (3) implementation plans (IPs) per year that address fifteen (15) total impaired waterbody segments."/>
        <s v="Activity 6: Develop a 6-year prioritization process for IP development and a biannual prioritized list of existing TMDLs to be addressed by IPs."/>
        <s v="Activity 7: Continually fund 10-15 implementation projects annually."/>
        <s v="Activity 8: Update DEQ TMDL BMP Cost-share Guidelines biannually."/>
        <s v="Activity 9: Estimate and report annual reductions in nitrogen, phosphorous, sediment, and bacteria achieved via BMP implementation."/>
        <s v="Activity 10: Report on the progress of meeting goals and milestones of select number of implementation plans."/>
        <s v="Activity 11: Further develop databases and tools to track implementation progress."/>
        <s v="Activity 12: Update VA's NPS management plan every five years."/>
        <s v="Activity 13: Support the monitoring of key implementation plan watersheds with active BMP installation."/>
        <s v="Activity 14: Identify waterbodies in state's 303(d) list and integrated report that are primarily impaired by NPS pollutants and demonstrate a significant trend of improved water quality."/>
        <s v="Activity 15: Hold interagency meetings with target agency programs to further water quality improvement opportunities."/>
        <s v="Activity 1: Complete an annual Agricultural Needs Assessment to guide funding and program allocation decisions. "/>
        <s v="Activity 2: Foster widespread adoption of cost-effective agricultural BMPs."/>
        <s v="Activity 3: Implement the five priority agricultural BMPs in the Chesapeake Bay watershed in order to meet the Commonwealth's nutrient and sediment pollution goals."/>
        <s v="Activity 4: Provide funding and technical assistance to Virginia's 47 Soil and Water Conservation Districts to deliver technical assistance to implement cost-share program."/>
        <s v="Activity 5: Develop Agricultural NPS Assessment Data."/>
        <s v="Activity 6: Implement policies outlined in the Phase III WIP for the Chesapeake Bay."/>
        <s v="Activity 7: Manage urban and agricultural nutrients found in fertilizers, manure, biosolids, and other sources."/>
        <s v="Activity 8: Train staff and public in the development of nutrient management plans."/>
        <s v="Activity 9: Continue to develop and implement programs to address unpermitted dairies, precision nutrient management planning, etc."/>
        <s v="Activity 10: Encourage the implementation of additional agricultural BMPs and promote increased reporting and verification of voluntary BMPs."/>
        <s v="Activity 11: Achieve widespread implementation of the RMP Program by agricultural producers."/>
        <s v="Activity 12: Identify water quality problems and help farmers correct them in a commonsense manner that accommodates both the farmer and the environment."/>
        <s v="Activity 13: Respond to all water quality complaints in a timely fashion."/>
        <s v="Activity 14: Provide programmatic outreach and education to Soil and Water Conservation Districts, farmers, and the general public."/>
        <s v="Activity 1: Implement Healthy Waters Program, partially through 319 funds."/>
        <s v="Activity 2: Continue to undertake regulatory compliance evaluations and provide technical assistance to support implementation of the Chesapeake Bay Preservation Act."/>
        <s v="Activity 3: Implement components of the Coastal NPS Program through the Virginia Coastal Zone Management Program, including cumulative and secondary impacts to water resources."/>
        <s v="Activity 4: The Source Water Protection Program will continue to focus on education, empowerment, and financing initiatives through its various programs and partnerships."/>
        <s v="Activity 1: Protect public health and surface and groundwater quality."/>
        <s v="Activity 2: Maintain and develop programs that implement both the Sewage Handling and Disposal Regulations (12 VAC 5-610) and Regulations for Alternative Onsite Sewage Systems (12 VAC 5-613)."/>
        <s v="Activity 3: Work to document and report the number of septic pump-outs, connections to public sewers, repairs, replacements, and alternative septic systems installed."/>
        <s v="Activity 4: Implement the septic pump-out requirements of the Chesapeake Bay Preservation Act."/>
        <s v="Activity 5: Provide funding and technical services to initiate projects to address straight pipes and failing or failed residential onsite sewage systems identified in local NPS Implementation Plans."/>
        <s v="Activity 6: Pursue other sources of funding to address failing on-site sewage systems including but not limited to Revolving Loan Funds, Water Quality Improvement Fund, etc."/>
        <s v="Activity 1: Reduce water quality impacts associated with resource extraction activities by proper site planning and best management practice implementation."/>
        <s v="Activity 2: Reduce NPS pollution from abandoned and orphaned mined land."/>
        <s v="Activity 3: Include water quality goals in prioritization of areas for reclamation activities."/>
        <s v="Activity 4: Document and report reclamation of active, orphaned, and abandoned mine sites."/>
        <s v="Activity 5: Enhance coordination between DEQ and DMME to collect and report data on BMPs installed on active mine sites as well as reclamation of active, abandoned, and orphaned mines."/>
        <s v="Activity 6: DMME will interpret and enforce Virginia mining laws consistently and review mining and drilling permits, taking appropriate action to ensure compliance."/>
        <s v="Activity 7: DMME will inventory, monitor, and report areas contributing significant sediments and mine water discharges to the water resources of Virginia and consider the pollution as part of the selection process for determining which sites will be reclaimed."/>
        <s v="Activity 8: DMME will investigate reported occurrences of NPS pollution and when appropriate take action to eliminate, abate, or prevent water resource degradation."/>
        <s v="Activity 9: Document and report reclamation of active, orphaned, and abandoned mine sites."/>
        <s v="Activity 10: Continue to inventory abandoned and orphaned mine land sites to provide the capability to target impaired waterbodies and to provide an ongoing basis for prioritizing and assessing program effectiveness."/>
        <s v="Activity 1: Increase nutrient management planning to include 85% of all applicable state-owned land."/>
        <s v="Activity 2: Control NPS pollution from developed sites to protect downstream properties and local health."/>
        <s v="Activity 3: Implement state policies outlined in Virginia’s Phase III Watershed Implementation Plan for the Chesapeake Bay TMDL."/>
        <s v="Activity 4: Fund, where possible, urban components of EPA-approved implementation plans for activities not directly implementing a permit."/>
        <s v="Activity 1: Provide technical services, best management practices information, and silvicultural activity enforcement on the Commonwealth's forest watersheds, non‐tidal wetlands and riparian areas to help ensure the quality of drinking and recreational waters from these areas for future generations."/>
        <s v="Activity 2: Provide cost-share to implement forestry BMPs."/>
        <s v="Activity 3: Protect and enhance water quality by increasing compliance with BMPs on forest harvest sites."/>
        <s v="Activity 4: Maintain robust Harvest Inspection and Logger Education Programs."/>
        <s v="Activity 5: Utilize and support the water quality law enforcement program."/>
        <s v="Activity 6: Monitor streams for sediment deposition."/>
        <s v="Activity 7: Implement state policies outlined in Phase III WIP for the Chesapeake Bay."/>
        <s v="Activity 8: Increase the amount of forestland protected and/or established in Virginia watersheds."/>
        <s v="Activity 9: Work with partners, agencies and groups to establish new buffers as outlined in the Riparian Forest Buffer Implementation Plan."/>
        <s v="Activity 10: Provide educational opportunities aimed at promoting an increase in riparian plantings and educating landowners on the importance of forests for water quality."/>
        <s v="Activity 11: Mitigate the water quality impacts of urban and suburban stormwater and impervious surfaces."/>
        <s v="Activity 12: Develop and implement programs that encourage the implementation of tree planting projects and forest management strategies."/>
        <s v="Activity 13: Encourage municipalities to include the use of forests and trees as a stormwater BMP."/>
        <s v="Activity 1: Establish watershed roundtables for priority river basins to provide watershed-based forums for stakeholders to participate in defining critical watershed needs, targeting problems for solutions, and providing input on potential management options to restore and protect water quality."/>
        <s v="Activity 2: Provide funding for at least eight watershed roundtables annually (through Section 319(h)) for Southern Rivers and Chesapeake Bay Implementation Grant for Bay roundtables. "/>
      </sharedItems>
    </cacheField>
    <cacheField name="Milestone(s)" numFmtId="0">
      <sharedItems containsMixedTypes="1" containsNumber="1" containsInteger="1" minValue="0" maxValue="0" count="43">
        <n v="0"/>
        <s v="W7"/>
        <s v="W1"/>
        <s v="W2"/>
        <s v="W3"/>
        <s v="W4"/>
        <s v="W8"/>
        <s v="W9"/>
        <s v="W6"/>
        <s v="W0"/>
        <s v="W10, W11"/>
        <s v="W12"/>
        <s v="W13"/>
        <s v="A1"/>
        <s v="A5"/>
        <s v="A2"/>
        <s v="A8"/>
        <s v="A3"/>
        <s v="A9"/>
        <s v="A4"/>
        <s v="A6"/>
        <s v="A7"/>
        <s v="P1"/>
        <s v="P2"/>
        <s v="P4"/>
        <s v="P3"/>
        <s v="S2"/>
        <s v="S1, S3"/>
        <s v="S1"/>
        <s v="S1, S2, S3"/>
        <s v="M1, M2"/>
        <s v="M5"/>
        <s v="M1-M5"/>
        <s v="M3"/>
        <s v="M4"/>
        <s v="M1"/>
        <s v="U1"/>
        <s v="F1, F4"/>
        <s v="F1"/>
        <s v="F4"/>
        <s v="F3"/>
        <s v="F2"/>
        <s v="R1"/>
      </sharedItems>
    </cacheField>
    <cacheField name="FY20" numFmtId="0">
      <sharedItems containsNonDate="0" containsString="0" containsBlank="1"/>
    </cacheField>
    <cacheField name="FY21" numFmtId="0">
      <sharedItems containsNonDate="0" containsString="0" containsBlank="1"/>
    </cacheField>
    <cacheField name="FY22" numFmtId="0">
      <sharedItems containsNonDate="0" containsString="0" containsBlank="1"/>
    </cacheField>
    <cacheField name="FY23" numFmtId="0">
      <sharedItems containsNonDate="0" containsString="0" containsBlank="1"/>
    </cacheField>
    <cacheField name="FY24" numFmtId="0">
      <sharedItems containsNonDate="0" containsString="0" containsBlank="1"/>
    </cacheField>
    <cacheField name="Unique  Activity Code" numFmtId="0">
      <sharedItems containsMixedTypes="1" containsNumber="1" containsInteger="1" minValue="0" maxValue="0"/>
    </cacheField>
    <cacheField name="Report Order" numFmtId="0">
      <sharedItems containsString="0" containsBlank="1" containsNumber="1" containsInteger="1" minValue="0" maxValue="33"/>
    </cacheField>
    <cacheField name="G1" numFmtId="0">
      <sharedItems containsString="0" containsBlank="1" containsNumber="1" containsInteger="1" minValue="0" maxValue="1"/>
    </cacheField>
    <cacheField name="G2" numFmtId="0">
      <sharedItems containsString="0" containsBlank="1" containsNumber="1" containsInteger="1" minValue="0" maxValue="1"/>
    </cacheField>
    <cacheField name="G3" numFmtId="0">
      <sharedItems containsString="0" containsBlank="1" containsNumber="1" containsInteger="1" minValue="0" maxValue="1"/>
    </cacheField>
    <cacheField name="G4" numFmtId="0">
      <sharedItems containsString="0" containsBlank="1" containsNumber="1" containsInteger="1" minValue="0" maxValue="1"/>
    </cacheField>
    <cacheField name="G5" numFmtId="0">
      <sharedItems containsBlank="1" containsMixedTypes="1" containsNumber="1" containsInteger="1" minValue="0" maxValue="1"/>
    </cacheField>
    <cacheField name="A01" numFmtId="0">
      <sharedItems containsString="0" containsBlank="1" containsNumber="1" containsInteger="1" minValue="0" maxValue="1"/>
    </cacheField>
    <cacheField name="A02-a" numFmtId="0">
      <sharedItems containsString="0" containsBlank="1" containsNumber="1" containsInteger="1" minValue="0" maxValue="1"/>
    </cacheField>
    <cacheField name="A02-b" numFmtId="0">
      <sharedItems containsString="0" containsBlank="1" containsNumber="1" containsInteger="1" minValue="0" maxValue="1"/>
    </cacheField>
    <cacheField name="A02-c" numFmtId="0">
      <sharedItems containsString="0" containsBlank="1" containsNumber="1" containsInteger="1" minValue="0" maxValue="1"/>
    </cacheField>
    <cacheField name="A02-d" numFmtId="0">
      <sharedItems containsString="0" containsBlank="1" containsNumber="1" containsInteger="1" minValue="0" maxValue="1"/>
    </cacheField>
    <cacheField name="A02-e" numFmtId="0">
      <sharedItems containsString="0" containsBlank="1" containsNumber="1" containsInteger="1" minValue="0" maxValue="1"/>
    </cacheField>
    <cacheField name="A02-f" numFmtId="0">
      <sharedItems containsString="0" containsBlank="1" containsNumber="1" containsInteger="1" minValue="0" maxValue="1"/>
    </cacheField>
    <cacheField name="A02-g" numFmtId="0">
      <sharedItems containsString="0" containsBlank="1" containsNumber="1" containsInteger="1" minValue="0" maxValue="1"/>
    </cacheField>
    <cacheField name="A02-h" numFmtId="0">
      <sharedItems containsString="0" containsBlank="1" containsNumber="1" containsInteger="1" minValue="0" maxValue="1"/>
    </cacheField>
    <cacheField name="A03" numFmtId="0">
      <sharedItems containsString="0" containsBlank="1" containsNumber="1" containsInteger="1" minValue="0" maxValue="1"/>
    </cacheField>
    <cacheField name="A04-a" numFmtId="0">
      <sharedItems containsString="0" containsBlank="1" containsNumber="1" containsInteger="1" minValue="0" maxValue="1"/>
    </cacheField>
    <cacheField name="A04-b" numFmtId="0">
      <sharedItems containsString="0" containsBlank="1" containsNumber="1" containsInteger="1" minValue="0" maxValue="1"/>
    </cacheField>
    <cacheField name="A05" numFmtId="0">
      <sharedItems containsString="0" containsBlank="1" containsNumber="1" containsInteger="1" minValue="0" maxValue="1"/>
    </cacheField>
    <cacheField name="A06-a" numFmtId="0">
      <sharedItems containsString="0" containsBlank="1" containsNumber="1" containsInteger="1" minValue="0" maxValue="1"/>
    </cacheField>
    <cacheField name="A06-b" numFmtId="0">
      <sharedItems containsString="0" containsBlank="1" containsNumber="1" containsInteger="1" minValue="0" maxValue="1"/>
    </cacheField>
    <cacheField name="A07" numFmtId="0">
      <sharedItems containsString="0" containsBlank="1" containsNumber="1" containsInteger="1" minValue="0" maxValue="1"/>
    </cacheField>
    <cacheField name="A08" numFmtId="0">
      <sharedItems containsString="0" containsBlank="1" containsNumber="1" containsInteger="1" minValue="0" maxValue="1"/>
    </cacheField>
    <cacheField name="A09" numFmtId="0">
      <sharedItems containsString="0" containsBlank="1" containsNumber="1" containsInteger="1" minValue="0" maxValue="1"/>
    </cacheField>
    <cacheField name="F01-a" numFmtId="0">
      <sharedItems containsString="0" containsBlank="1" containsNumber="1" containsInteger="1" minValue="0" maxValue="1"/>
    </cacheField>
    <cacheField name="F01-b" numFmtId="0">
      <sharedItems containsString="0" containsBlank="1" containsNumber="1" containsInteger="1" minValue="0" maxValue="1"/>
    </cacheField>
    <cacheField name="F02" numFmtId="0">
      <sharedItems containsString="0" containsBlank="1" containsNumber="1" containsInteger="1" minValue="0" maxValue="1"/>
    </cacheField>
    <cacheField name="F03" numFmtId="0">
      <sharedItems containsString="0" containsBlank="1" containsNumber="1" containsInteger="1" minValue="0" maxValue="1"/>
    </cacheField>
    <cacheField name="F04" numFmtId="0">
      <sharedItems containsString="0" containsBlank="1" containsNumber="1" containsInteger="1" minValue="0" maxValue="1"/>
    </cacheField>
    <cacheField name="M01" numFmtId="0">
      <sharedItems containsString="0" containsBlank="1" containsNumber="1" containsInteger="1" minValue="0" maxValue="1"/>
    </cacheField>
    <cacheField name="M02" numFmtId="0">
      <sharedItems containsString="0" containsBlank="1" containsNumber="1" containsInteger="1" minValue="0" maxValue="1"/>
    </cacheField>
    <cacheField name="M03" numFmtId="0">
      <sharedItems containsString="0" containsBlank="1" containsNumber="1" containsInteger="1" minValue="0" maxValue="1"/>
    </cacheField>
    <cacheField name="M04" numFmtId="0">
      <sharedItems containsString="0" containsBlank="1" containsNumber="1" containsInteger="1" minValue="0" maxValue="1"/>
    </cacheField>
    <cacheField name="M05" numFmtId="0">
      <sharedItems containsString="0" containsBlank="1" containsNumber="1" containsInteger="1" minValue="0" maxValue="1"/>
    </cacheField>
    <cacheField name="P01" numFmtId="0">
      <sharedItems containsString="0" containsBlank="1" containsNumber="1" containsInteger="1" minValue="0" maxValue="1"/>
    </cacheField>
    <cacheField name="P02" numFmtId="0">
      <sharedItems containsString="0" containsBlank="1" containsNumber="1" containsInteger="1" minValue="0" maxValue="1"/>
    </cacheField>
    <cacheField name="P03" numFmtId="0">
      <sharedItems containsString="0" containsBlank="1" containsNumber="1" containsInteger="1" minValue="0" maxValue="1"/>
    </cacheField>
    <cacheField name="P04" numFmtId="0">
      <sharedItems containsString="0" containsBlank="1" containsNumber="1" containsInteger="1" minValue="0" maxValue="1"/>
    </cacheField>
    <cacheField name="R01" numFmtId="0">
      <sharedItems containsString="0" containsBlank="1" containsNumber="1" containsInteger="1" minValue="0" maxValue="1"/>
    </cacheField>
    <cacheField name="S01" numFmtId="0">
      <sharedItems containsString="0" containsBlank="1" containsNumber="1" containsInteger="1" minValue="0" maxValue="1"/>
    </cacheField>
    <cacheField name="S02" numFmtId="0">
      <sharedItems containsString="0" containsBlank="1" containsNumber="1" containsInteger="1" minValue="0" maxValue="1"/>
    </cacheField>
    <cacheField name="S03-a" numFmtId="0">
      <sharedItems containsString="0" containsBlank="1" containsNumber="1" containsInteger="1" minValue="0" maxValue="1"/>
    </cacheField>
    <cacheField name="S03-b" numFmtId="0">
      <sharedItems containsString="0" containsBlank="1" containsNumber="1" containsInteger="1" minValue="0" maxValue="1"/>
    </cacheField>
    <cacheField name="S03-c" numFmtId="0">
      <sharedItems containsString="0" containsBlank="1" containsNumber="1" containsInteger="1" minValue="0" maxValue="1"/>
    </cacheField>
    <cacheField name="U01" numFmtId="0">
      <sharedItems containsString="0" containsBlank="1" containsNumber="1" containsInteger="1" minValue="0" maxValue="1"/>
    </cacheField>
    <cacheField name="W0" numFmtId="0">
      <sharedItems containsString="0" containsBlank="1" containsNumber="1" containsInteger="1" minValue="0" maxValue="1"/>
    </cacheField>
    <cacheField name="W01" numFmtId="0">
      <sharedItems containsString="0" containsBlank="1" containsNumber="1" containsInteger="1" minValue="0" maxValue="1"/>
    </cacheField>
    <cacheField name="W02-a" numFmtId="0">
      <sharedItems containsString="0" containsBlank="1" containsNumber="1" containsInteger="1" minValue="0" maxValue="1"/>
    </cacheField>
    <cacheField name="W02-b" numFmtId="0">
      <sharedItems containsString="0" containsBlank="1" containsNumber="1" containsInteger="1" minValue="0" maxValue="1"/>
    </cacheField>
    <cacheField name="W02-c" numFmtId="0">
      <sharedItems containsString="0" containsBlank="1" containsNumber="1" containsInteger="1" minValue="0" maxValue="1"/>
    </cacheField>
    <cacheField name="W03-a" numFmtId="0">
      <sharedItems containsString="0" containsBlank="1" containsNumber="1" containsInteger="1" minValue="0" maxValue="1"/>
    </cacheField>
    <cacheField name="W03-b" numFmtId="0">
      <sharedItems containsString="0" containsBlank="1" containsNumber="1" containsInteger="1" minValue="0" maxValue="1"/>
    </cacheField>
    <cacheField name="W04" numFmtId="0">
      <sharedItems containsString="0" containsBlank="1" containsNumber="1" containsInteger="1" minValue="0" maxValue="1"/>
    </cacheField>
    <cacheField name="W06" numFmtId="0">
      <sharedItems containsString="0" containsBlank="1" containsNumber="1" containsInteger="1" minValue="0" maxValue="1"/>
    </cacheField>
    <cacheField name="W07" numFmtId="0">
      <sharedItems containsString="0" containsBlank="1" containsNumber="1" containsInteger="1" minValue="0" maxValue="1"/>
    </cacheField>
    <cacheField name="W08-a" numFmtId="0">
      <sharedItems containsString="0" containsBlank="1" containsNumber="1" containsInteger="1" minValue="0" maxValue="1"/>
    </cacheField>
    <cacheField name="W08-b" numFmtId="0">
      <sharedItems containsString="0" containsBlank="1" containsNumber="1" containsInteger="1" minValue="0" maxValue="1"/>
    </cacheField>
    <cacheField name="W08-c" numFmtId="0">
      <sharedItems containsString="0" containsBlank="1" containsNumber="1" containsInteger="1" minValue="0" maxValue="1"/>
    </cacheField>
    <cacheField name="W08-d" numFmtId="0">
      <sharedItems containsString="0" containsBlank="1" containsNumber="1" containsInteger="1" minValue="0" maxValue="1"/>
    </cacheField>
    <cacheField name="W08-e" numFmtId="0">
      <sharedItems containsString="0" containsBlank="1" containsNumber="1" containsInteger="1" minValue="0" maxValue="1"/>
    </cacheField>
    <cacheField name="W09-a" numFmtId="0">
      <sharedItems containsString="0" containsBlank="1" containsNumber="1" containsInteger="1" minValue="0" maxValue="1"/>
    </cacheField>
    <cacheField name="W09-b" numFmtId="0">
      <sharedItems containsString="0" containsBlank="1" containsNumber="1" containsInteger="1" minValue="0" maxValue="1"/>
    </cacheField>
    <cacheField name="W10-a" numFmtId="0">
      <sharedItems containsString="0" containsBlank="1" containsNumber="1" containsInteger="1" minValue="0" maxValue="1"/>
    </cacheField>
    <cacheField name="W10-b" numFmtId="0">
      <sharedItems containsString="0" containsBlank="1" containsNumber="1" containsInteger="1" minValue="0" maxValue="1"/>
    </cacheField>
    <cacheField name="W10-c" numFmtId="0">
      <sharedItems containsString="0" containsBlank="1" containsNumber="1" containsInteger="1" minValue="0" maxValue="1"/>
    </cacheField>
    <cacheField name="W10-d" numFmtId="0">
      <sharedItems containsString="0" containsBlank="1" containsNumber="1" containsInteger="1" minValue="0" maxValue="1"/>
    </cacheField>
    <cacheField name="W11" numFmtId="0">
      <sharedItems containsString="0" containsBlank="1" containsNumber="1" containsInteger="1" minValue="0" maxValue="1"/>
    </cacheField>
    <cacheField name="W12" numFmtId="0">
      <sharedItems containsString="0" containsBlank="1" containsNumber="1" containsInteger="1" minValue="0" maxValue="1"/>
    </cacheField>
    <cacheField name="W13" numFmtId="0">
      <sharedItems containsString="0" containsBlank="1"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Nicole Sandberg" refreshedDate="44070.695034722223" createdVersion="6" refreshedVersion="6" minRefreshableVersion="3" recordCount="65">
  <cacheSource type="worksheet">
    <worksheetSource ref="D4:AA72" sheet="LU_Milestones"/>
  </cacheSource>
  <cacheFields count="18">
    <cacheField name="Milstone Goal #" numFmtId="0">
      <sharedItems count="65">
        <s v="A01"/>
        <s v="A02-a"/>
        <s v="A02-b"/>
        <s v="A02-c"/>
        <s v="A02-d"/>
        <s v="A02-e"/>
        <s v="A02-f"/>
        <s v="A02-g"/>
        <s v="A02-h"/>
        <s v="A03"/>
        <s v="A04-a"/>
        <s v="A04-b"/>
        <s v="A05"/>
        <s v="A06-a"/>
        <s v="A06-b"/>
        <s v="A07"/>
        <s v="A08"/>
        <s v="A09"/>
        <s v="F01-b"/>
        <s v="F02"/>
        <s v="F03"/>
        <s v="F04"/>
        <s v="FO1-a"/>
        <s v="M01"/>
        <s v="M02"/>
        <s v="M03"/>
        <s v="M04"/>
        <s v="M05"/>
        <s v="P01"/>
        <s v="P02"/>
        <s v="P03"/>
        <s v="P04"/>
        <s v="R01"/>
        <s v="S01"/>
        <s v="S02"/>
        <s v="S03-a"/>
        <s v="S03-b"/>
        <s v="S03-c"/>
        <s v="U01"/>
        <s v="W00"/>
        <s v="W01"/>
        <s v="W02-a"/>
        <s v="W02-b"/>
        <s v="W02-c"/>
        <s v="W03-a"/>
        <s v="W03-b"/>
        <s v="W03-c"/>
        <s v="W04"/>
        <s v="W05"/>
        <s v="W06"/>
        <s v="W07"/>
        <s v="W08-a"/>
        <s v="W08-b"/>
        <s v="W08-c"/>
        <s v="W08-d"/>
        <s v="W08-e"/>
        <s v="W09-a"/>
        <s v="W09-b"/>
        <s v="W09-c"/>
        <s v="W10"/>
        <s v="W11-a"/>
        <s v="W11-b"/>
        <s v="W12-a"/>
        <s v="W12-b"/>
        <s v="W13"/>
      </sharedItems>
    </cacheField>
    <cacheField name="Detailed Goal Description" numFmtId="0">
      <sharedItems count="64">
        <s v="Agricultural Needs Assessment Conducted and Reported"/>
        <s v="Priority Agricultural BMPs reported"/>
        <s v="Acres of Nutrient Management Plans reported"/>
        <s v="Number of Priority BMPs Reported"/>
        <s v="Number of Animal Waste Facilities Installed"/>
        <s v="Acres of Cover Crops Installed"/>
        <s v="Acres of Riparian Buffers Installed"/>
        <s v="Linear Ft of Livestock Stream Exclusion"/>
        <s v="Tons of Poultry Litter addressed"/>
        <s v="NPS Asssessment Report Submitted"/>
        <s v="Report of Nutrient Management Program"/>
        <s v="Number of Agricultural BMPs Installed"/>
        <s v="Status of the Virginia RMP program Rreported"/>
        <s v=" Acres of land in RMP"/>
        <s v="Report on Virginia Agricultural Stewardship Act"/>
        <s v="Number of Agricultural BMPS associated with NPS Implementation Plan Projects"/>
        <s v="Biannual Chesapeake Bay WIP III Milestone Status Reported"/>
        <s v="# of Forestry BMPs funded"/>
        <s v="Acres forests protected by easement"/>
        <s v="Report on overall Forestry BMP Program"/>
        <s v="Report on Orphaned and Abandoned Mine Land Program"/>
        <s v="Number of WQ related plans/reviews conducted"/>
        <s v="Number of Orphaned Mine Lands inventoried"/>
        <s v="Number of investigations conducted"/>
        <s v="Number of Meetings and Events held"/>
        <s v="Report on the Healthy Waters Program"/>
        <s v="Report on the Chesapeake Bay Preservation Act Program and the Coastal Zone Management Program"/>
        <s v="Number of Meetings held to address the Source Water Protection Strategy"/>
        <s v="Report on Progress of the Virginia Coastal Nonpoint Source Program"/>
        <s v="Status Report on Virginia Watershed Roundtable Support Activity"/>
        <s v="Number of Septic BMPs funded"/>
        <s v="Report on the status of the 319-funded BMP program"/>
        <s v="Pounds of Nitrogen reduced as result of 319-h funded activity"/>
        <s v="Bacteria pollution reductions as reported in GRTS'"/>
        <s v="Update the NPS Pollution Management Plan on a five-year cycle."/>
        <s v="Develop a new prioritization schedule (Vision) for TMDL Development for 2023-2028"/>
        <s v="Develop 6 year Prioritization for IP Development"/>
        <s v="Develop 3 IPs annually"/>
        <s v="Annually address 12 impaired waterbody segments with IP development"/>
        <s v="Issue a 3 Request for Applications over the course of 5 years"/>
        <s v="Report the number of active projects (15-20) annually from all 319 funding"/>
        <s v="Develop and implement 2-5 new implementation projects every year"/>
        <s v="At least every 2 years update DEQ TMDL BMP Cost-share Guidelines. Align issuance with release of RFA grant awards."/>
        <s v="Continue improving DEQ Nonpoint Source BMP Database (BMP Warehouse). "/>
        <s v="Continue enhancing DEQ’s Comprehensive Environmental Data System (CEDS) to integrate Implementation Plan data. "/>
        <s v="Complete Nonpoint Source Assessment chapters for the 2020, 2022, and 2024 Integrated 303(d) 305(b) reports."/>
        <s v="Annually report PR data in GRTS"/>
        <s v="Report in GRTS Annual Nitrogen reductions from all IP projects annually"/>
        <s v="Report in GRTS  Annual Phosphorus reductions from all IP projects annually"/>
        <s v="Report in GRTS  Sediment reductions from all IP projects annually"/>
        <s v="Report in GRTS  Bacteria reductions from all IP projects annually"/>
        <s v="Provide annual progress reports for 5 to 10 319-funded implementation projects active in a given year"/>
        <s v="Annually enter BMP data into GRTS by February 28 for 319(h) funded projects"/>
        <s v="Annually provide EPA BMP report for  WPT entry "/>
        <s v="Submit data to Storet Help Desk every year by 1/31 for 319-funded DEQ data"/>
        <s v="Report on NWQI in Virginia"/>
        <s v="Number of NWQI sites monitored Annually"/>
        <s v="Waterbodies identified in VA's Integrated report (IR) as primarily NPS-impaired that are partially or fully-restored or that show water quality improvements"/>
        <s v="3 success stories per year, 15 by 2024. Report delisting in integrated report (2020, 2022, and 2024)"/>
        <s v="Number of interagency meetings"/>
        <s v="Annual Bacteria reductions from all IP projects annually" u="1"/>
        <s v="Annual Nitrogen reductions from all IP projects annually" u="1"/>
        <s v="Annual Sediment reductions from all IP projects annually" u="1"/>
        <s v="Annual Phosphorus reductions from all IP projects annually" u="1"/>
      </sharedItems>
    </cacheField>
    <cacheField name="Unit" numFmtId="0">
      <sharedItems count="37">
        <s v="Assessment Report"/>
        <s v="Report"/>
        <s v="Acres"/>
        <s v="Systems"/>
        <s v="Linear Feet"/>
        <s v="tons"/>
        <s v="# of acres"/>
        <s v="# BMPS"/>
        <s v="# acres"/>
        <s v="# of AG BMPs in IPs"/>
        <s v="Milestone Report"/>
        <s v="Acres riparian buffers installed"/>
        <s v="Acres Easement"/>
        <s v="# Plans or reviews"/>
        <s v="# OML sites"/>
        <s v="# Investigations"/>
        <s v="# Meetings and events"/>
        <s v="Meetings"/>
        <s v="N Lbs/yr"/>
        <s v="B CFU"/>
        <s v="Plan Update"/>
        <s v="List"/>
        <s v="IPs"/>
        <s v="Segments"/>
        <s v="RFA"/>
        <s v="# active projects"/>
        <s v="# new projects"/>
        <s v="Guidelines"/>
        <s v="# Updates"/>
        <s v="GRTS Report"/>
        <s v="Project Progress Report"/>
        <s v="GRTS Data entry"/>
        <s v="WPT Data"/>
        <s v="# Sites"/>
        <s v="Success Stories"/>
        <s v="P Lbs/yr" u="1"/>
        <s v="S Tons/yr" u="1"/>
      </sharedItems>
    </cacheField>
    <cacheField name="Lead" numFmtId="0">
      <sharedItems/>
    </cacheField>
    <cacheField name="Measurement/Reporting" numFmtId="0">
      <sharedItems/>
    </cacheField>
    <cacheField name="NPS Plan Component" numFmtId="0">
      <sharedItems count="8">
        <s v="Agriculture"/>
        <s v="Forestry"/>
        <s v="Resource Extraction"/>
        <s v="Resource Protection"/>
        <s v="Watershed Roundtable"/>
        <s v="Onsite Sewage"/>
        <s v="Urban &amp; Developed Lands"/>
        <s v="Water Planning"/>
      </sharedItems>
    </cacheField>
    <cacheField name="Objective" numFmtId="0">
      <sharedItems count="11">
        <s v="A"/>
        <s v="B"/>
        <s v="A, B"/>
        <s v="C"/>
        <s v="D"/>
        <s v="A, B, C, D"/>
        <s v="A-D"/>
        <s v="A, D"/>
        <s v="C, D"/>
        <s v="C,b"/>
        <s v="E"/>
      </sharedItems>
    </cacheField>
    <cacheField name="Activity" numFmtId="0">
      <sharedItems containsMixedTypes="1" containsNumber="1" containsInteger="1" minValue="1" maxValue="15" count="26">
        <n v="1"/>
        <n v="3"/>
        <n v="5"/>
        <n v="7"/>
        <n v="2"/>
        <n v="11"/>
        <s v="12-14"/>
        <n v="4"/>
        <n v="6"/>
        <n v="9"/>
        <n v="8"/>
        <s v="3-7, 10-13"/>
        <s v="1-4,6,9"/>
        <s v="1-4,6"/>
        <s v="7,10"/>
        <s v="1,2"/>
        <s v="3-5"/>
        <s v="1,2,5,6"/>
        <s v="1-4"/>
        <n v="12"/>
        <s v="2-4"/>
        <s v="5-6"/>
        <n v="10"/>
        <n v="13"/>
        <n v="14"/>
        <n v="15"/>
      </sharedItems>
    </cacheField>
    <cacheField name="Milestone #" numFmtId="0">
      <sharedItems count="41">
        <s v="A1"/>
        <s v="A2"/>
        <s v="A3"/>
        <s v="A4"/>
        <s v="A5"/>
        <s v="A6"/>
        <s v="A7"/>
        <s v="A8"/>
        <s v="A9"/>
        <s v="F1"/>
        <s v="F2"/>
        <s v="F3"/>
        <s v="F4"/>
        <s v="M1"/>
        <s v="M2"/>
        <s v="M3"/>
        <s v="M4"/>
        <s v="M5"/>
        <s v="P1"/>
        <s v="P2"/>
        <s v="P3"/>
        <s v="P4"/>
        <s v="R1"/>
        <s v="S1"/>
        <s v="S2"/>
        <s v="S3"/>
        <s v="U1"/>
        <s v="W0"/>
        <s v="W1"/>
        <s v="W2"/>
        <s v="W3"/>
        <s v="W4"/>
        <s v="W5"/>
        <s v="W6"/>
        <s v="W7"/>
        <s v="W8"/>
        <s v="W9"/>
        <s v="W10"/>
        <s v="W11"/>
        <s v="W12"/>
        <s v="W13"/>
      </sharedItems>
    </cacheField>
    <cacheField name="2019-2024 Milestone Description" numFmtId="0">
      <sharedItems count="37" longText="1">
        <s v="Conduct periodic agricultural needs assessment for General Assembly to determine resource needs for agricultural BMP implementation."/>
        <s v="Implementation of priority agricultural BMPs (nutrient management plans, animal waste facilities, cover crops, riparian buffers, livestock exclusion), as well as poultry litter transport out of targeted counties"/>
        <s v="Develop Agricultural NPS Assessment Data."/>
        <s v="Widespread adoption of nutrient management planning , including on private and state-owned land"/>
        <s v="Encourage the implementation of agricultural BMPs and increase the reporting and verification of voluntary BMPs"/>
        <s v="Document the implementation of the Resource Management Program by Agricultural Producers"/>
        <s v="Respond to all Agricultural Stewardship Act water quality complaints"/>
        <s v="Fund Agricultural BMPs as part of NPS Implementation Plan Projects"/>
        <s v="Implement state policies outlined in Virginia’s Phase III Watershed Implementation Plan for the Chesapeake Bay TMDL"/>
        <s v="Provide cost-share to implement forestry BMPs (assuming funds are available) (Number of Forestry BMPs installed)"/>
        <s v="Increase the establishment of riparian forest buffers through promotion of incentive programs and tracking of the acres of buffers installed"/>
        <s v="Permanently conserved forestland through permanent conservation easements of acquisition; report of acres of conservation easements"/>
        <s v="Document and report reclamation of active, orphaned, or abandoned mine sites. "/>
        <s v="Reduce water quality impacts associated with resource extraction activities by proper site planning and BMP implementation land in prioritization of areas for reclamation activities."/>
        <s v="Inventory, monitor, and report areas contributing significant sediment and mine water discharges to waterbodies and consider pollution as part of the selection process for determining which sites will be reclaimed."/>
        <s v="DMME investigates reported occurrences of environmental pollution including NPS pollution and, when appropriate, takes jurisdictional action to eliminate, abate, or prevent water resource degradation."/>
        <s v="Enhance coordination between DEQ and DMME to collect and report data on BMPs installed on active mine sites as well as reclamation of active, abandoned, and orphaned mines."/>
        <s v="Implement Healthy Waters Program, partially through 319 funds"/>
        <s v="Implement Chesapeake Bay Preservation Act and Coastal Zone Management Programs "/>
        <s v="The Source Water Protection strategy improve its education and, empowerment, and financing initiatives through its various programs and partnerships."/>
        <s v="Implement portions of the Coastal Nonpoint Source program through initiatives identified by the Virginia Coastal Zone Management Program 5-year strategy"/>
        <s v="Maintain watershed roundtables for priority river basins to provide watershed-based forums for stakeholders to participate in defining critical watershed needs, targeting problems for solutions, and providing input on potential management options to restore and protect water quality. "/>
        <s v="Work with local governments and recipients of DEQ funding to capture and report the number of residential septic systems addressed through grant projects completed throughout Virginia."/>
        <s v="Report reductions of NPS pollutants from Section 319-funded activities in pounds of nitrogen (N), pounds of phosphorous (P), tons of sediment (S), and colony forming units of bacteria (B). "/>
        <s v="Update the NPS Pollution Management Plan on a five-year cycle."/>
        <s v="Develop a new prioritization schedule (Vision) for TMDL Development for 2023-2028"/>
        <s v="Develop and implement a 6-year prioritization process for IP development (~ 3 IPs annually addressing an average of 4 impaired waterbody segments per IP, depending on resources). "/>
        <s v="Every 2 years, issue Request for Applications for implementation projects (5-10 new projects every 2 years, and 15-20 active projects annually (from overlapping EPA awards), depending on resources)"/>
        <s v="At least every 2 years update DEQ TMDL BMP Cost-share Guidelines. Align issuance with release of RFA grant awards."/>
        <s v="Continue improving DEQ Nonpoint Source BMP Database (BMP Warehouse). "/>
        <s v="Continue enhancing DEQ’s Comprehensive Environmental Data System (CEDS) to integrate Implementation Plan data. "/>
        <s v="Complete Nonpoint Source Assessment chapters for the 2020, 2022, and 2024 Integrated 303(d) 305(b) reports."/>
        <s v="Annually report on BMP installation and other implementation progress for selected active IPs in accordance with the milestone goals and timelines established in approved plans and current grant agreements. Data for BMPs funded by 319(h) are entered into GRTS, BMP data for non-319 funded practices for select IPs reported annually into Watershed Plan Tracker."/>
        <s v="Maintain 319 funding for water quality monitoring of NPS implementation project areas. Report on the parameters and frequency of stations monitored and the number of implementation projects with monitoring"/>
        <s v="Continue water quality monitoring for watersheds associated with USDA’s National Water Quality Initiative."/>
        <s v="Waterbodies identified in VA's Integrated report (IR) as primarily NPS-impaired that are partially or fully-restored or that show water quality improvements"/>
        <s v="Office of Watershed Program will strive to improve the relationship with target agency programs (e.g., VDH, DMME, SERCAP, DCR, etc.) to further water quality improvement opportunities"/>
      </sharedItems>
    </cacheField>
    <cacheField name="NPS Goal" numFmtId="0">
      <sharedItems containsMixedTypes="1" containsNumber="1" containsInteger="1" minValue="1" maxValue="1" count="24">
        <s v="1,3"/>
        <s v="1,2"/>
        <s v="3"/>
        <s v="1,2,4"/>
        <s v="3,4"/>
        <s v="1,4"/>
        <s v="5"/>
        <s v="1-5"/>
        <s v="1, 5"/>
        <s v="1, 4, 5"/>
        <s v="1, 3"/>
        <n v="1"/>
        <s v="1, 3, 5"/>
        <s v="2, 4"/>
        <s v="3, 4"/>
        <s v="1, 3, 4"/>
        <s v="1, 4"/>
        <s v="1, 2, 3, 5"/>
        <s v="1-4"/>
        <s v="2"/>
        <s v="1,2,5"/>
        <s v="1-3"/>
        <s v="3,5"/>
        <s v="1,2,4,5"/>
      </sharedItems>
    </cacheField>
    <cacheField name="2020" numFmtId="0">
      <sharedItems containsString="0" containsBlank="1" containsNumber="1" containsInteger="1" minValue="0" maxValue="12"/>
    </cacheField>
    <cacheField name="2021" numFmtId="0">
      <sharedItems containsString="0" containsBlank="1" containsNumber="1" containsInteger="1" minValue="0" maxValue="12"/>
    </cacheField>
    <cacheField name="2022" numFmtId="0">
      <sharedItems containsString="0" containsBlank="1" containsNumber="1" containsInteger="1" minValue="0" maxValue="12"/>
    </cacheField>
    <cacheField name="2023" numFmtId="0">
      <sharedItems containsString="0" containsBlank="1" containsNumber="1" containsInteger="1" minValue="0" maxValue="12"/>
    </cacheField>
    <cacheField name="2024" numFmtId="0">
      <sharedItems containsString="0" containsBlank="1" containsNumber="1" containsInteger="1" minValue="0" maxValue="12"/>
    </cacheField>
    <cacheField name="Goal Total" numFmtId="0">
      <sharedItems containsSemiMixedTypes="0" containsString="0" containsNumber="1" containsInteger="1" minValue="1" maxValue="60"/>
    </cacheField>
    <cacheField name="Order" numFmtId="0">
      <sharedItems containsSemiMixedTypes="0" containsString="0" containsNumber="1" containsInteger="1" minValue="1" maxValue="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9">
  <r>
    <x v="0"/>
    <x v="0"/>
    <x v="0"/>
    <x v="0"/>
    <x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r>
  <r>
    <x v="1"/>
    <x v="1"/>
    <x v="1"/>
    <x v="1"/>
    <x v="1"/>
    <m/>
    <m/>
    <m/>
    <m/>
    <m/>
    <s v="W:A1"/>
    <n v="1"/>
    <n v="1"/>
    <n v="1"/>
    <n v="1"/>
    <m/>
    <m/>
    <m/>
    <m/>
    <m/>
    <m/>
    <m/>
    <m/>
    <m/>
    <m/>
    <m/>
    <m/>
    <m/>
    <m/>
    <m/>
    <m/>
    <m/>
    <m/>
    <m/>
    <m/>
    <m/>
    <m/>
    <m/>
    <m/>
    <m/>
    <m/>
    <m/>
    <m/>
    <m/>
    <m/>
    <m/>
    <m/>
    <m/>
    <m/>
    <m/>
    <m/>
    <m/>
    <m/>
    <m/>
    <m/>
    <m/>
    <m/>
    <m/>
    <m/>
    <m/>
    <m/>
    <m/>
    <m/>
    <m/>
    <m/>
    <n v="1"/>
    <m/>
    <m/>
    <m/>
    <m/>
    <m/>
    <m/>
    <m/>
    <m/>
    <m/>
    <m/>
    <m/>
    <m/>
    <m/>
    <m/>
  </r>
  <r>
    <x v="2"/>
    <x v="1"/>
    <x v="1"/>
    <x v="2"/>
    <x v="2"/>
    <m/>
    <m/>
    <m/>
    <m/>
    <m/>
    <s v="W:A2"/>
    <n v="2"/>
    <m/>
    <n v="1"/>
    <m/>
    <m/>
    <m/>
    <m/>
    <m/>
    <m/>
    <m/>
    <m/>
    <m/>
    <m/>
    <m/>
    <m/>
    <m/>
    <m/>
    <m/>
    <m/>
    <m/>
    <m/>
    <m/>
    <m/>
    <m/>
    <m/>
    <m/>
    <m/>
    <m/>
    <m/>
    <m/>
    <m/>
    <m/>
    <m/>
    <m/>
    <m/>
    <m/>
    <m/>
    <m/>
    <m/>
    <m/>
    <m/>
    <m/>
    <m/>
    <m/>
    <m/>
    <m/>
    <n v="1"/>
    <m/>
    <m/>
    <m/>
    <m/>
    <m/>
    <m/>
    <m/>
    <m/>
    <m/>
    <m/>
    <m/>
    <m/>
    <m/>
    <m/>
    <m/>
    <m/>
    <m/>
    <m/>
    <m/>
    <m/>
    <m/>
    <m/>
  </r>
  <r>
    <x v="2"/>
    <x v="1"/>
    <x v="1"/>
    <x v="3"/>
    <x v="2"/>
    <m/>
    <m/>
    <m/>
    <m/>
    <m/>
    <s v="W:A3"/>
    <n v="3"/>
    <m/>
    <n v="1"/>
    <m/>
    <m/>
    <m/>
    <m/>
    <m/>
    <m/>
    <m/>
    <m/>
    <m/>
    <m/>
    <m/>
    <m/>
    <m/>
    <m/>
    <m/>
    <m/>
    <m/>
    <m/>
    <m/>
    <m/>
    <m/>
    <m/>
    <m/>
    <m/>
    <m/>
    <m/>
    <m/>
    <m/>
    <m/>
    <m/>
    <m/>
    <m/>
    <m/>
    <m/>
    <m/>
    <m/>
    <m/>
    <m/>
    <m/>
    <m/>
    <m/>
    <m/>
    <m/>
    <n v="1"/>
    <m/>
    <m/>
    <m/>
    <m/>
    <m/>
    <m/>
    <m/>
    <m/>
    <m/>
    <m/>
    <m/>
    <m/>
    <m/>
    <m/>
    <m/>
    <m/>
    <m/>
    <m/>
    <m/>
    <m/>
    <m/>
    <m/>
  </r>
  <r>
    <x v="2"/>
    <x v="1"/>
    <x v="1"/>
    <x v="4"/>
    <x v="2"/>
    <m/>
    <m/>
    <m/>
    <m/>
    <m/>
    <s v="W:A4"/>
    <n v="4"/>
    <m/>
    <n v="1"/>
    <m/>
    <m/>
    <m/>
    <m/>
    <m/>
    <m/>
    <m/>
    <m/>
    <m/>
    <m/>
    <m/>
    <m/>
    <m/>
    <m/>
    <m/>
    <m/>
    <m/>
    <m/>
    <m/>
    <m/>
    <m/>
    <m/>
    <m/>
    <m/>
    <m/>
    <m/>
    <m/>
    <m/>
    <m/>
    <m/>
    <m/>
    <m/>
    <m/>
    <m/>
    <m/>
    <m/>
    <m/>
    <m/>
    <m/>
    <m/>
    <m/>
    <m/>
    <m/>
    <n v="1"/>
    <m/>
    <m/>
    <m/>
    <m/>
    <m/>
    <m/>
    <m/>
    <m/>
    <m/>
    <m/>
    <m/>
    <m/>
    <m/>
    <m/>
    <m/>
    <m/>
    <m/>
    <m/>
    <m/>
    <m/>
    <m/>
    <m/>
  </r>
  <r>
    <x v="2"/>
    <x v="1"/>
    <x v="2"/>
    <x v="5"/>
    <x v="3"/>
    <m/>
    <m/>
    <m/>
    <m/>
    <m/>
    <s v="W:B5"/>
    <n v="5"/>
    <m/>
    <n v="1"/>
    <m/>
    <m/>
    <m/>
    <m/>
    <m/>
    <m/>
    <m/>
    <m/>
    <m/>
    <m/>
    <m/>
    <m/>
    <m/>
    <m/>
    <m/>
    <m/>
    <m/>
    <m/>
    <m/>
    <m/>
    <m/>
    <m/>
    <m/>
    <m/>
    <m/>
    <m/>
    <m/>
    <m/>
    <m/>
    <m/>
    <m/>
    <m/>
    <m/>
    <m/>
    <m/>
    <m/>
    <m/>
    <m/>
    <m/>
    <m/>
    <m/>
    <m/>
    <m/>
    <m/>
    <m/>
    <n v="1"/>
    <n v="1"/>
    <m/>
    <m/>
    <m/>
    <m/>
    <m/>
    <m/>
    <m/>
    <m/>
    <m/>
    <m/>
    <m/>
    <m/>
    <m/>
    <m/>
    <m/>
    <m/>
    <m/>
    <m/>
    <m/>
  </r>
  <r>
    <x v="2"/>
    <x v="1"/>
    <x v="2"/>
    <x v="6"/>
    <x v="3"/>
    <m/>
    <m/>
    <m/>
    <m/>
    <m/>
    <s v="W:B6"/>
    <n v="6"/>
    <m/>
    <n v="1"/>
    <m/>
    <m/>
    <m/>
    <m/>
    <m/>
    <m/>
    <m/>
    <m/>
    <m/>
    <m/>
    <m/>
    <m/>
    <m/>
    <m/>
    <m/>
    <m/>
    <m/>
    <m/>
    <m/>
    <m/>
    <m/>
    <m/>
    <m/>
    <m/>
    <m/>
    <m/>
    <m/>
    <m/>
    <m/>
    <m/>
    <m/>
    <m/>
    <m/>
    <m/>
    <m/>
    <m/>
    <m/>
    <m/>
    <m/>
    <m/>
    <m/>
    <m/>
    <m/>
    <m/>
    <n v="1"/>
    <m/>
    <m/>
    <m/>
    <m/>
    <m/>
    <m/>
    <m/>
    <m/>
    <m/>
    <m/>
    <m/>
    <m/>
    <m/>
    <m/>
    <m/>
    <m/>
    <m/>
    <m/>
    <m/>
    <m/>
    <m/>
  </r>
  <r>
    <x v="3"/>
    <x v="1"/>
    <x v="3"/>
    <x v="7"/>
    <x v="4"/>
    <m/>
    <m/>
    <m/>
    <m/>
    <m/>
    <s v="W:C7"/>
    <n v="7"/>
    <m/>
    <m/>
    <m/>
    <m/>
    <n v="1"/>
    <m/>
    <m/>
    <m/>
    <m/>
    <m/>
    <m/>
    <m/>
    <m/>
    <m/>
    <m/>
    <m/>
    <m/>
    <m/>
    <m/>
    <m/>
    <m/>
    <m/>
    <m/>
    <m/>
    <m/>
    <m/>
    <m/>
    <m/>
    <m/>
    <m/>
    <m/>
    <m/>
    <m/>
    <m/>
    <m/>
    <m/>
    <m/>
    <m/>
    <m/>
    <m/>
    <m/>
    <m/>
    <m/>
    <m/>
    <m/>
    <m/>
    <m/>
    <m/>
    <m/>
    <n v="1"/>
    <n v="1"/>
    <m/>
    <m/>
    <m/>
    <m/>
    <m/>
    <m/>
    <m/>
    <m/>
    <m/>
    <m/>
    <m/>
    <m/>
    <m/>
    <m/>
    <m/>
    <m/>
    <m/>
  </r>
  <r>
    <x v="4"/>
    <x v="1"/>
    <x v="3"/>
    <x v="8"/>
    <x v="5"/>
    <m/>
    <m/>
    <m/>
    <m/>
    <m/>
    <s v="W:C8"/>
    <n v="8"/>
    <n v="1"/>
    <n v="1"/>
    <m/>
    <m/>
    <n v="1"/>
    <m/>
    <m/>
    <m/>
    <m/>
    <m/>
    <m/>
    <m/>
    <m/>
    <m/>
    <m/>
    <m/>
    <m/>
    <m/>
    <m/>
    <m/>
    <m/>
    <m/>
    <m/>
    <m/>
    <m/>
    <m/>
    <m/>
    <m/>
    <m/>
    <m/>
    <m/>
    <m/>
    <m/>
    <m/>
    <m/>
    <m/>
    <m/>
    <m/>
    <m/>
    <m/>
    <m/>
    <m/>
    <m/>
    <m/>
    <m/>
    <m/>
    <m/>
    <m/>
    <m/>
    <m/>
    <m/>
    <n v="1"/>
    <m/>
    <m/>
    <m/>
    <m/>
    <m/>
    <m/>
    <m/>
    <m/>
    <m/>
    <m/>
    <m/>
    <m/>
    <m/>
    <m/>
    <m/>
    <m/>
  </r>
  <r>
    <x v="5"/>
    <x v="1"/>
    <x v="3"/>
    <x v="9"/>
    <x v="6"/>
    <m/>
    <m/>
    <m/>
    <m/>
    <m/>
    <s v="W:C9"/>
    <n v="9"/>
    <m/>
    <m/>
    <n v="1"/>
    <m/>
    <m/>
    <m/>
    <m/>
    <m/>
    <m/>
    <m/>
    <m/>
    <m/>
    <m/>
    <m/>
    <m/>
    <m/>
    <m/>
    <m/>
    <m/>
    <m/>
    <m/>
    <m/>
    <m/>
    <m/>
    <m/>
    <m/>
    <m/>
    <m/>
    <m/>
    <m/>
    <m/>
    <m/>
    <m/>
    <m/>
    <m/>
    <m/>
    <m/>
    <m/>
    <m/>
    <m/>
    <m/>
    <m/>
    <m/>
    <m/>
    <m/>
    <m/>
    <m/>
    <m/>
    <m/>
    <m/>
    <m/>
    <m/>
    <m/>
    <m/>
    <n v="1"/>
    <n v="1"/>
    <n v="1"/>
    <n v="1"/>
    <n v="1"/>
    <m/>
    <m/>
    <m/>
    <m/>
    <m/>
    <m/>
    <m/>
    <m/>
    <m/>
  </r>
  <r>
    <x v="6"/>
    <x v="1"/>
    <x v="3"/>
    <x v="10"/>
    <x v="7"/>
    <m/>
    <m/>
    <m/>
    <m/>
    <m/>
    <s v="W:C10"/>
    <n v="10"/>
    <m/>
    <m/>
    <n v="1"/>
    <n v="1"/>
    <m/>
    <m/>
    <m/>
    <m/>
    <m/>
    <m/>
    <m/>
    <m/>
    <m/>
    <m/>
    <m/>
    <m/>
    <m/>
    <m/>
    <m/>
    <m/>
    <m/>
    <m/>
    <m/>
    <m/>
    <m/>
    <m/>
    <m/>
    <m/>
    <m/>
    <m/>
    <m/>
    <m/>
    <m/>
    <m/>
    <m/>
    <m/>
    <m/>
    <m/>
    <m/>
    <m/>
    <m/>
    <m/>
    <m/>
    <m/>
    <m/>
    <m/>
    <m/>
    <m/>
    <m/>
    <m/>
    <m/>
    <m/>
    <m/>
    <m/>
    <m/>
    <m/>
    <m/>
    <m/>
    <m/>
    <n v="1"/>
    <n v="1"/>
    <m/>
    <m/>
    <m/>
    <m/>
    <m/>
    <m/>
    <m/>
  </r>
  <r>
    <x v="5"/>
    <x v="1"/>
    <x v="3"/>
    <x v="11"/>
    <x v="8"/>
    <m/>
    <m/>
    <m/>
    <m/>
    <m/>
    <s v="W:C11"/>
    <n v="11"/>
    <m/>
    <m/>
    <n v="1"/>
    <m/>
    <m/>
    <m/>
    <m/>
    <m/>
    <m/>
    <m/>
    <m/>
    <m/>
    <m/>
    <m/>
    <m/>
    <m/>
    <m/>
    <m/>
    <m/>
    <m/>
    <m/>
    <m/>
    <m/>
    <m/>
    <m/>
    <m/>
    <m/>
    <m/>
    <m/>
    <m/>
    <m/>
    <m/>
    <m/>
    <m/>
    <m/>
    <m/>
    <m/>
    <m/>
    <m/>
    <m/>
    <m/>
    <m/>
    <m/>
    <m/>
    <m/>
    <m/>
    <m/>
    <m/>
    <m/>
    <m/>
    <m/>
    <m/>
    <n v="1"/>
    <m/>
    <m/>
    <m/>
    <m/>
    <m/>
    <m/>
    <m/>
    <m/>
    <m/>
    <m/>
    <m/>
    <m/>
    <m/>
    <m/>
    <m/>
  </r>
  <r>
    <x v="7"/>
    <x v="1"/>
    <x v="4"/>
    <x v="12"/>
    <x v="9"/>
    <m/>
    <m/>
    <m/>
    <m/>
    <m/>
    <s v="W:D12"/>
    <n v="12"/>
    <n v="1"/>
    <n v="1"/>
    <n v="1"/>
    <n v="1"/>
    <n v="1"/>
    <m/>
    <m/>
    <m/>
    <m/>
    <m/>
    <m/>
    <m/>
    <m/>
    <m/>
    <m/>
    <m/>
    <m/>
    <m/>
    <m/>
    <m/>
    <m/>
    <m/>
    <m/>
    <m/>
    <m/>
    <m/>
    <m/>
    <m/>
    <m/>
    <m/>
    <m/>
    <m/>
    <m/>
    <m/>
    <m/>
    <m/>
    <m/>
    <m/>
    <m/>
    <m/>
    <m/>
    <m/>
    <m/>
    <m/>
    <n v="1"/>
    <m/>
    <m/>
    <m/>
    <m/>
    <m/>
    <m/>
    <m/>
    <m/>
    <m/>
    <m/>
    <m/>
    <m/>
    <m/>
    <m/>
    <m/>
    <m/>
    <m/>
    <m/>
    <m/>
    <m/>
    <m/>
    <m/>
    <m/>
  </r>
  <r>
    <x v="5"/>
    <x v="1"/>
    <x v="5"/>
    <x v="13"/>
    <x v="10"/>
    <m/>
    <m/>
    <m/>
    <m/>
    <m/>
    <s v="W:E13"/>
    <n v="13"/>
    <m/>
    <m/>
    <n v="1"/>
    <m/>
    <m/>
    <m/>
    <m/>
    <m/>
    <m/>
    <m/>
    <m/>
    <m/>
    <m/>
    <m/>
    <m/>
    <m/>
    <m/>
    <m/>
    <m/>
    <m/>
    <m/>
    <m/>
    <m/>
    <m/>
    <m/>
    <m/>
    <m/>
    <m/>
    <m/>
    <m/>
    <m/>
    <m/>
    <m/>
    <m/>
    <m/>
    <m/>
    <m/>
    <m/>
    <m/>
    <m/>
    <m/>
    <m/>
    <m/>
    <m/>
    <m/>
    <m/>
    <m/>
    <m/>
    <m/>
    <m/>
    <m/>
    <m/>
    <m/>
    <m/>
    <m/>
    <m/>
    <m/>
    <m/>
    <m/>
    <m/>
    <m/>
    <n v="1"/>
    <n v="1"/>
    <n v="1"/>
    <n v="1"/>
    <n v="1"/>
    <m/>
    <m/>
  </r>
  <r>
    <x v="5"/>
    <x v="1"/>
    <x v="5"/>
    <x v="14"/>
    <x v="11"/>
    <m/>
    <m/>
    <m/>
    <m/>
    <m/>
    <s v="W:E14"/>
    <n v="14"/>
    <m/>
    <m/>
    <n v="1"/>
    <m/>
    <m/>
    <m/>
    <m/>
    <m/>
    <m/>
    <m/>
    <m/>
    <m/>
    <m/>
    <m/>
    <m/>
    <m/>
    <m/>
    <m/>
    <m/>
    <m/>
    <m/>
    <m/>
    <m/>
    <m/>
    <m/>
    <m/>
    <m/>
    <m/>
    <m/>
    <m/>
    <m/>
    <m/>
    <m/>
    <m/>
    <m/>
    <m/>
    <m/>
    <m/>
    <m/>
    <m/>
    <m/>
    <m/>
    <m/>
    <m/>
    <m/>
    <m/>
    <m/>
    <m/>
    <m/>
    <m/>
    <m/>
    <m/>
    <m/>
    <m/>
    <m/>
    <m/>
    <m/>
    <m/>
    <m/>
    <m/>
    <m/>
    <m/>
    <m/>
    <m/>
    <m/>
    <m/>
    <n v="1"/>
    <m/>
  </r>
  <r>
    <x v="8"/>
    <x v="1"/>
    <x v="5"/>
    <x v="15"/>
    <x v="12"/>
    <m/>
    <m/>
    <m/>
    <m/>
    <m/>
    <s v="W:E15"/>
    <n v="15"/>
    <n v="1"/>
    <n v="1"/>
    <m/>
    <n v="1"/>
    <n v="1"/>
    <m/>
    <m/>
    <m/>
    <m/>
    <m/>
    <m/>
    <m/>
    <m/>
    <m/>
    <m/>
    <m/>
    <m/>
    <m/>
    <m/>
    <m/>
    <m/>
    <m/>
    <m/>
    <m/>
    <m/>
    <m/>
    <m/>
    <m/>
    <m/>
    <m/>
    <m/>
    <m/>
    <m/>
    <m/>
    <m/>
    <m/>
    <m/>
    <m/>
    <m/>
    <m/>
    <m/>
    <m/>
    <m/>
    <m/>
    <m/>
    <m/>
    <m/>
    <m/>
    <m/>
    <m/>
    <m/>
    <m/>
    <m/>
    <m/>
    <m/>
    <m/>
    <m/>
    <m/>
    <m/>
    <m/>
    <m/>
    <m/>
    <m/>
    <m/>
    <m/>
    <m/>
    <m/>
    <n v="1"/>
  </r>
  <r>
    <x v="9"/>
    <x v="2"/>
    <x v="6"/>
    <x v="16"/>
    <x v="13"/>
    <m/>
    <m/>
    <m/>
    <m/>
    <m/>
    <s v="A:A1"/>
    <n v="16"/>
    <n v="1"/>
    <m/>
    <n v="1"/>
    <m/>
    <m/>
    <n v="1"/>
    <m/>
    <m/>
    <m/>
    <m/>
    <m/>
    <m/>
    <m/>
    <m/>
    <m/>
    <m/>
    <m/>
    <m/>
    <m/>
    <m/>
    <m/>
    <m/>
    <m/>
    <m/>
    <m/>
    <m/>
    <m/>
    <m/>
    <m/>
    <m/>
    <m/>
    <m/>
    <m/>
    <m/>
    <m/>
    <m/>
    <m/>
    <m/>
    <m/>
    <m/>
    <m/>
    <m/>
    <m/>
    <m/>
    <m/>
    <m/>
    <m/>
    <m/>
    <m/>
    <m/>
    <m/>
    <m/>
    <m/>
    <m/>
    <m/>
    <m/>
    <m/>
    <m/>
    <m/>
    <m/>
    <m/>
    <m/>
    <m/>
    <m/>
    <m/>
    <m/>
    <m/>
    <m/>
  </r>
  <r>
    <x v="10"/>
    <x v="2"/>
    <x v="6"/>
    <x v="17"/>
    <x v="14"/>
    <m/>
    <m/>
    <m/>
    <m/>
    <m/>
    <s v="A:A2"/>
    <n v="17"/>
    <n v="1"/>
    <m/>
    <n v="1"/>
    <n v="1"/>
    <n v="1"/>
    <m/>
    <m/>
    <m/>
    <m/>
    <m/>
    <m/>
    <m/>
    <m/>
    <m/>
    <m/>
    <m/>
    <m/>
    <n v="1"/>
    <m/>
    <m/>
    <m/>
    <m/>
    <m/>
    <m/>
    <m/>
    <m/>
    <m/>
    <m/>
    <m/>
    <m/>
    <m/>
    <m/>
    <m/>
    <m/>
    <m/>
    <m/>
    <m/>
    <m/>
    <m/>
    <m/>
    <m/>
    <m/>
    <m/>
    <m/>
    <m/>
    <m/>
    <m/>
    <m/>
    <m/>
    <m/>
    <m/>
    <m/>
    <m/>
    <m/>
    <m/>
    <m/>
    <m/>
    <m/>
    <m/>
    <m/>
    <m/>
    <m/>
    <m/>
    <m/>
    <m/>
    <m/>
    <m/>
    <m/>
  </r>
  <r>
    <x v="11"/>
    <x v="2"/>
    <x v="6"/>
    <x v="18"/>
    <x v="15"/>
    <m/>
    <m/>
    <m/>
    <m/>
    <m/>
    <s v="A:A3"/>
    <n v="18"/>
    <n v="1"/>
    <n v="1"/>
    <m/>
    <m/>
    <m/>
    <m/>
    <n v="1"/>
    <n v="1"/>
    <n v="1"/>
    <n v="1"/>
    <n v="1"/>
    <n v="1"/>
    <n v="1"/>
    <n v="1"/>
    <m/>
    <m/>
    <m/>
    <m/>
    <m/>
    <m/>
    <m/>
    <m/>
    <m/>
    <m/>
    <m/>
    <m/>
    <m/>
    <m/>
    <m/>
    <m/>
    <m/>
    <m/>
    <m/>
    <m/>
    <m/>
    <m/>
    <m/>
    <m/>
    <m/>
    <m/>
    <m/>
    <m/>
    <m/>
    <m/>
    <m/>
    <m/>
    <m/>
    <m/>
    <m/>
    <m/>
    <m/>
    <m/>
    <m/>
    <m/>
    <m/>
    <m/>
    <m/>
    <m/>
    <m/>
    <m/>
    <m/>
    <m/>
    <m/>
    <m/>
    <m/>
    <m/>
    <m/>
    <m/>
  </r>
  <r>
    <x v="3"/>
    <x v="2"/>
    <x v="6"/>
    <x v="19"/>
    <x v="16"/>
    <m/>
    <m/>
    <m/>
    <m/>
    <m/>
    <s v="A:A4"/>
    <n v="19"/>
    <m/>
    <m/>
    <m/>
    <m/>
    <n v="1"/>
    <m/>
    <m/>
    <m/>
    <m/>
    <m/>
    <m/>
    <m/>
    <m/>
    <m/>
    <m/>
    <m/>
    <m/>
    <m/>
    <m/>
    <m/>
    <m/>
    <n v="1"/>
    <m/>
    <m/>
    <m/>
    <m/>
    <m/>
    <m/>
    <m/>
    <m/>
    <m/>
    <m/>
    <m/>
    <m/>
    <m/>
    <m/>
    <m/>
    <m/>
    <m/>
    <m/>
    <m/>
    <m/>
    <m/>
    <m/>
    <m/>
    <m/>
    <m/>
    <m/>
    <m/>
    <m/>
    <m/>
    <m/>
    <m/>
    <m/>
    <m/>
    <m/>
    <m/>
    <m/>
    <m/>
    <m/>
    <m/>
    <m/>
    <m/>
    <m/>
    <m/>
    <m/>
    <m/>
    <m/>
  </r>
  <r>
    <x v="9"/>
    <x v="2"/>
    <x v="6"/>
    <x v="20"/>
    <x v="17"/>
    <m/>
    <m/>
    <m/>
    <m/>
    <m/>
    <s v="A:A5"/>
    <n v="20"/>
    <n v="1"/>
    <m/>
    <n v="1"/>
    <m/>
    <m/>
    <m/>
    <m/>
    <m/>
    <m/>
    <m/>
    <m/>
    <m/>
    <m/>
    <m/>
    <n v="1"/>
    <m/>
    <m/>
    <m/>
    <m/>
    <m/>
    <m/>
    <m/>
    <m/>
    <m/>
    <m/>
    <m/>
    <m/>
    <m/>
    <m/>
    <m/>
    <m/>
    <m/>
    <m/>
    <m/>
    <m/>
    <m/>
    <m/>
    <m/>
    <m/>
    <m/>
    <m/>
    <m/>
    <m/>
    <m/>
    <m/>
    <m/>
    <m/>
    <m/>
    <m/>
    <m/>
    <m/>
    <m/>
    <m/>
    <m/>
    <m/>
    <m/>
    <m/>
    <m/>
    <m/>
    <m/>
    <m/>
    <m/>
    <m/>
    <m/>
    <m/>
    <m/>
    <m/>
    <m/>
  </r>
  <r>
    <x v="7"/>
    <x v="2"/>
    <x v="6"/>
    <x v="21"/>
    <x v="18"/>
    <m/>
    <m/>
    <m/>
    <m/>
    <m/>
    <s v="A:A6"/>
    <n v="21"/>
    <n v="1"/>
    <n v="1"/>
    <n v="1"/>
    <n v="1"/>
    <s v="1"/>
    <m/>
    <m/>
    <m/>
    <m/>
    <m/>
    <m/>
    <m/>
    <m/>
    <m/>
    <m/>
    <m/>
    <m/>
    <m/>
    <m/>
    <m/>
    <m/>
    <m/>
    <n v="1"/>
    <m/>
    <m/>
    <m/>
    <m/>
    <m/>
    <m/>
    <m/>
    <m/>
    <m/>
    <m/>
    <m/>
    <m/>
    <m/>
    <m/>
    <m/>
    <m/>
    <m/>
    <m/>
    <m/>
    <m/>
    <m/>
    <m/>
    <m/>
    <m/>
    <m/>
    <m/>
    <m/>
    <m/>
    <m/>
    <m/>
    <m/>
    <m/>
    <m/>
    <m/>
    <m/>
    <m/>
    <m/>
    <m/>
    <m/>
    <m/>
    <m/>
    <m/>
    <m/>
    <m/>
    <m/>
  </r>
  <r>
    <x v="12"/>
    <x v="2"/>
    <x v="7"/>
    <x v="22"/>
    <x v="19"/>
    <m/>
    <m/>
    <m/>
    <m/>
    <m/>
    <s v="A:B7"/>
    <n v="22"/>
    <n v="1"/>
    <m/>
    <m/>
    <m/>
    <m/>
    <m/>
    <m/>
    <m/>
    <m/>
    <m/>
    <m/>
    <m/>
    <m/>
    <m/>
    <m/>
    <n v="1"/>
    <n v="1"/>
    <m/>
    <m/>
    <m/>
    <m/>
    <m/>
    <m/>
    <m/>
    <m/>
    <m/>
    <m/>
    <m/>
    <m/>
    <m/>
    <m/>
    <m/>
    <m/>
    <m/>
    <m/>
    <m/>
    <m/>
    <m/>
    <m/>
    <m/>
    <m/>
    <m/>
    <m/>
    <m/>
    <m/>
    <m/>
    <m/>
    <m/>
    <m/>
    <m/>
    <m/>
    <m/>
    <m/>
    <m/>
    <m/>
    <m/>
    <m/>
    <m/>
    <m/>
    <m/>
    <m/>
    <m/>
    <m/>
    <m/>
    <m/>
    <m/>
    <m/>
    <m/>
  </r>
  <r>
    <x v="13"/>
    <x v="2"/>
    <x v="7"/>
    <x v="23"/>
    <x v="19"/>
    <m/>
    <m/>
    <m/>
    <m/>
    <m/>
    <s v="A:B8"/>
    <n v="23"/>
    <n v="1"/>
    <m/>
    <n v="1"/>
    <n v="1"/>
    <m/>
    <m/>
    <m/>
    <m/>
    <m/>
    <m/>
    <m/>
    <m/>
    <m/>
    <m/>
    <m/>
    <n v="1"/>
    <n v="1"/>
    <m/>
    <m/>
    <m/>
    <m/>
    <m/>
    <m/>
    <m/>
    <m/>
    <m/>
    <m/>
    <m/>
    <m/>
    <m/>
    <m/>
    <m/>
    <m/>
    <m/>
    <m/>
    <m/>
    <m/>
    <m/>
    <m/>
    <m/>
    <m/>
    <m/>
    <m/>
    <m/>
    <m/>
    <m/>
    <m/>
    <m/>
    <m/>
    <m/>
    <m/>
    <m/>
    <m/>
    <m/>
    <m/>
    <m/>
    <m/>
    <m/>
    <m/>
    <m/>
    <m/>
    <m/>
    <m/>
    <m/>
    <m/>
    <m/>
    <m/>
    <m/>
  </r>
  <r>
    <x v="9"/>
    <x v="2"/>
    <x v="7"/>
    <x v="24"/>
    <x v="19"/>
    <m/>
    <m/>
    <m/>
    <m/>
    <m/>
    <s v="A:B9"/>
    <n v="24"/>
    <n v="1"/>
    <m/>
    <n v="1"/>
    <m/>
    <m/>
    <m/>
    <m/>
    <m/>
    <m/>
    <m/>
    <m/>
    <m/>
    <m/>
    <m/>
    <m/>
    <n v="1"/>
    <n v="1"/>
    <m/>
    <m/>
    <m/>
    <m/>
    <m/>
    <m/>
    <m/>
    <m/>
    <m/>
    <m/>
    <m/>
    <m/>
    <m/>
    <m/>
    <m/>
    <m/>
    <m/>
    <m/>
    <m/>
    <m/>
    <m/>
    <m/>
    <m/>
    <m/>
    <m/>
    <m/>
    <m/>
    <m/>
    <m/>
    <m/>
    <m/>
    <m/>
    <m/>
    <m/>
    <m/>
    <m/>
    <m/>
    <m/>
    <m/>
    <m/>
    <m/>
    <m/>
    <m/>
    <m/>
    <m/>
    <m/>
    <m/>
    <m/>
    <m/>
    <m/>
    <m/>
  </r>
  <r>
    <x v="13"/>
    <x v="2"/>
    <x v="8"/>
    <x v="25"/>
    <x v="14"/>
    <m/>
    <m/>
    <m/>
    <m/>
    <m/>
    <s v="A:C10"/>
    <n v="25"/>
    <n v="1"/>
    <m/>
    <n v="1"/>
    <n v="1"/>
    <m/>
    <m/>
    <m/>
    <m/>
    <m/>
    <m/>
    <m/>
    <m/>
    <m/>
    <m/>
    <m/>
    <m/>
    <m/>
    <n v="1"/>
    <m/>
    <m/>
    <m/>
    <m/>
    <m/>
    <m/>
    <m/>
    <m/>
    <m/>
    <m/>
    <m/>
    <m/>
    <m/>
    <m/>
    <m/>
    <m/>
    <m/>
    <m/>
    <m/>
    <m/>
    <m/>
    <m/>
    <m/>
    <m/>
    <m/>
    <m/>
    <m/>
    <m/>
    <m/>
    <m/>
    <m/>
    <m/>
    <m/>
    <m/>
    <m/>
    <m/>
    <m/>
    <m/>
    <m/>
    <m/>
    <m/>
    <m/>
    <m/>
    <m/>
    <m/>
    <m/>
    <m/>
    <m/>
    <m/>
    <m/>
  </r>
  <r>
    <x v="14"/>
    <x v="2"/>
    <x v="8"/>
    <x v="26"/>
    <x v="20"/>
    <m/>
    <m/>
    <m/>
    <m/>
    <m/>
    <s v="A:C11"/>
    <n v="26"/>
    <n v="1"/>
    <m/>
    <m/>
    <n v="1"/>
    <m/>
    <m/>
    <m/>
    <m/>
    <m/>
    <m/>
    <m/>
    <m/>
    <m/>
    <m/>
    <m/>
    <m/>
    <m/>
    <m/>
    <n v="1"/>
    <n v="1"/>
    <m/>
    <m/>
    <m/>
    <m/>
    <m/>
    <m/>
    <m/>
    <m/>
    <m/>
    <m/>
    <m/>
    <m/>
    <m/>
    <m/>
    <m/>
    <m/>
    <m/>
    <m/>
    <m/>
    <m/>
    <m/>
    <m/>
    <m/>
    <m/>
    <m/>
    <m/>
    <m/>
    <m/>
    <m/>
    <m/>
    <m/>
    <m/>
    <m/>
    <m/>
    <m/>
    <m/>
    <m/>
    <m/>
    <m/>
    <m/>
    <m/>
    <m/>
    <m/>
    <m/>
    <m/>
    <m/>
    <m/>
    <m/>
  </r>
  <r>
    <x v="14"/>
    <x v="2"/>
    <x v="9"/>
    <x v="27"/>
    <x v="21"/>
    <m/>
    <m/>
    <m/>
    <m/>
    <m/>
    <s v="A:D12"/>
    <n v="27"/>
    <n v="1"/>
    <m/>
    <m/>
    <n v="1"/>
    <m/>
    <m/>
    <m/>
    <m/>
    <m/>
    <m/>
    <m/>
    <m/>
    <m/>
    <m/>
    <m/>
    <m/>
    <m/>
    <m/>
    <m/>
    <m/>
    <n v="1"/>
    <m/>
    <m/>
    <m/>
    <m/>
    <m/>
    <m/>
    <m/>
    <m/>
    <m/>
    <m/>
    <m/>
    <m/>
    <m/>
    <m/>
    <m/>
    <m/>
    <m/>
    <m/>
    <m/>
    <m/>
    <m/>
    <m/>
    <m/>
    <m/>
    <m/>
    <m/>
    <m/>
    <m/>
    <m/>
    <m/>
    <m/>
    <m/>
    <m/>
    <m/>
    <m/>
    <m/>
    <m/>
    <m/>
    <m/>
    <m/>
    <m/>
    <m/>
    <m/>
    <m/>
    <m/>
    <m/>
    <m/>
  </r>
  <r>
    <x v="13"/>
    <x v="2"/>
    <x v="9"/>
    <x v="28"/>
    <x v="21"/>
    <m/>
    <m/>
    <m/>
    <m/>
    <m/>
    <s v="A:D13"/>
    <n v="28"/>
    <n v="1"/>
    <m/>
    <n v="1"/>
    <n v="1"/>
    <m/>
    <m/>
    <m/>
    <m/>
    <m/>
    <m/>
    <m/>
    <m/>
    <m/>
    <m/>
    <m/>
    <m/>
    <m/>
    <m/>
    <m/>
    <m/>
    <n v="1"/>
    <m/>
    <m/>
    <m/>
    <m/>
    <m/>
    <m/>
    <m/>
    <m/>
    <m/>
    <m/>
    <m/>
    <m/>
    <m/>
    <m/>
    <m/>
    <m/>
    <m/>
    <m/>
    <m/>
    <m/>
    <m/>
    <m/>
    <m/>
    <m/>
    <m/>
    <m/>
    <m/>
    <m/>
    <m/>
    <m/>
    <m/>
    <m/>
    <m/>
    <m/>
    <m/>
    <m/>
    <m/>
    <m/>
    <m/>
    <m/>
    <m/>
    <m/>
    <m/>
    <m/>
    <m/>
    <m/>
    <m/>
  </r>
  <r>
    <x v="15"/>
    <x v="2"/>
    <x v="9"/>
    <x v="29"/>
    <x v="21"/>
    <m/>
    <m/>
    <m/>
    <m/>
    <m/>
    <s v="A:D14"/>
    <n v="29"/>
    <m/>
    <m/>
    <m/>
    <n v="1"/>
    <m/>
    <m/>
    <m/>
    <m/>
    <m/>
    <m/>
    <m/>
    <m/>
    <m/>
    <m/>
    <m/>
    <m/>
    <m/>
    <m/>
    <m/>
    <m/>
    <n v="1"/>
    <m/>
    <m/>
    <m/>
    <m/>
    <m/>
    <m/>
    <m/>
    <m/>
    <m/>
    <m/>
    <m/>
    <m/>
    <m/>
    <m/>
    <m/>
    <m/>
    <m/>
    <m/>
    <m/>
    <m/>
    <m/>
    <m/>
    <m/>
    <m/>
    <m/>
    <m/>
    <m/>
    <m/>
    <m/>
    <m/>
    <m/>
    <m/>
    <m/>
    <m/>
    <m/>
    <m/>
    <m/>
    <m/>
    <m/>
    <m/>
    <m/>
    <m/>
    <m/>
    <m/>
    <m/>
    <m/>
    <m/>
  </r>
  <r>
    <x v="4"/>
    <x v="3"/>
    <x v="10"/>
    <x v="30"/>
    <x v="22"/>
    <m/>
    <m/>
    <m/>
    <m/>
    <m/>
    <s v="P:A1"/>
    <n v="30"/>
    <n v="1"/>
    <n v="1"/>
    <m/>
    <m/>
    <n v="1"/>
    <m/>
    <m/>
    <m/>
    <m/>
    <m/>
    <m/>
    <m/>
    <m/>
    <m/>
    <m/>
    <m/>
    <m/>
    <m/>
    <m/>
    <m/>
    <m/>
    <m/>
    <m/>
    <m/>
    <m/>
    <m/>
    <m/>
    <m/>
    <m/>
    <m/>
    <m/>
    <m/>
    <m/>
    <n v="1"/>
    <m/>
    <m/>
    <m/>
    <m/>
    <m/>
    <m/>
    <m/>
    <m/>
    <m/>
    <m/>
    <m/>
    <m/>
    <m/>
    <m/>
    <m/>
    <m/>
    <m/>
    <m/>
    <m/>
    <m/>
    <m/>
    <m/>
    <m/>
    <m/>
    <m/>
    <m/>
    <m/>
    <m/>
    <m/>
    <m/>
    <m/>
    <m/>
    <m/>
    <m/>
  </r>
  <r>
    <x v="14"/>
    <x v="3"/>
    <x v="11"/>
    <x v="31"/>
    <x v="23"/>
    <m/>
    <m/>
    <m/>
    <m/>
    <m/>
    <s v="P:A2"/>
    <n v="31"/>
    <n v="1"/>
    <m/>
    <m/>
    <n v="1"/>
    <m/>
    <m/>
    <m/>
    <m/>
    <m/>
    <m/>
    <m/>
    <m/>
    <m/>
    <m/>
    <m/>
    <m/>
    <m/>
    <m/>
    <m/>
    <m/>
    <m/>
    <m/>
    <m/>
    <m/>
    <m/>
    <m/>
    <m/>
    <m/>
    <m/>
    <m/>
    <m/>
    <m/>
    <m/>
    <m/>
    <n v="1"/>
    <m/>
    <m/>
    <m/>
    <m/>
    <m/>
    <m/>
    <m/>
    <m/>
    <m/>
    <m/>
    <m/>
    <m/>
    <m/>
    <m/>
    <m/>
    <m/>
    <m/>
    <m/>
    <m/>
    <m/>
    <m/>
    <m/>
    <m/>
    <m/>
    <m/>
    <m/>
    <m/>
    <m/>
    <m/>
    <m/>
    <m/>
    <m/>
    <m/>
  </r>
  <r>
    <x v="13"/>
    <x v="3"/>
    <x v="12"/>
    <x v="32"/>
    <x v="24"/>
    <m/>
    <m/>
    <m/>
    <m/>
    <m/>
    <s v="P:A3"/>
    <n v="32"/>
    <n v="1"/>
    <m/>
    <n v="1"/>
    <n v="1"/>
    <m/>
    <m/>
    <m/>
    <m/>
    <m/>
    <m/>
    <m/>
    <m/>
    <m/>
    <m/>
    <m/>
    <m/>
    <m/>
    <m/>
    <m/>
    <m/>
    <m/>
    <m/>
    <m/>
    <m/>
    <m/>
    <m/>
    <m/>
    <m/>
    <m/>
    <m/>
    <m/>
    <m/>
    <m/>
    <m/>
    <m/>
    <m/>
    <n v="1"/>
    <m/>
    <m/>
    <m/>
    <m/>
    <m/>
    <m/>
    <m/>
    <m/>
    <m/>
    <m/>
    <m/>
    <m/>
    <m/>
    <m/>
    <m/>
    <m/>
    <m/>
    <m/>
    <m/>
    <m/>
    <m/>
    <m/>
    <m/>
    <m/>
    <m/>
    <m/>
    <m/>
    <m/>
    <m/>
    <m/>
    <m/>
  </r>
  <r>
    <x v="14"/>
    <x v="3"/>
    <x v="13"/>
    <x v="33"/>
    <x v="25"/>
    <m/>
    <m/>
    <m/>
    <m/>
    <m/>
    <s v="P:A4"/>
    <n v="33"/>
    <n v="1"/>
    <m/>
    <m/>
    <n v="1"/>
    <m/>
    <m/>
    <m/>
    <m/>
    <m/>
    <m/>
    <m/>
    <m/>
    <m/>
    <m/>
    <m/>
    <m/>
    <m/>
    <m/>
    <m/>
    <m/>
    <m/>
    <m/>
    <m/>
    <m/>
    <m/>
    <m/>
    <m/>
    <m/>
    <m/>
    <m/>
    <m/>
    <m/>
    <m/>
    <m/>
    <m/>
    <n v="1"/>
    <m/>
    <m/>
    <m/>
    <m/>
    <m/>
    <m/>
    <m/>
    <m/>
    <m/>
    <m/>
    <m/>
    <m/>
    <m/>
    <m/>
    <m/>
    <m/>
    <m/>
    <m/>
    <m/>
    <m/>
    <m/>
    <m/>
    <m/>
    <m/>
    <m/>
    <m/>
    <m/>
    <m/>
    <m/>
    <m/>
    <m/>
    <m/>
  </r>
  <r>
    <x v="7"/>
    <x v="4"/>
    <x v="14"/>
    <x v="34"/>
    <x v="26"/>
    <m/>
    <m/>
    <m/>
    <m/>
    <m/>
    <s v="S:A1"/>
    <m/>
    <n v="1"/>
    <n v="1"/>
    <n v="1"/>
    <n v="1"/>
    <n v="1"/>
    <m/>
    <m/>
    <m/>
    <m/>
    <m/>
    <m/>
    <m/>
    <m/>
    <m/>
    <m/>
    <m/>
    <m/>
    <m/>
    <m/>
    <m/>
    <m/>
    <m/>
    <m/>
    <m/>
    <m/>
    <m/>
    <m/>
    <m/>
    <m/>
    <m/>
    <m/>
    <m/>
    <m/>
    <m/>
    <m/>
    <m/>
    <m/>
    <m/>
    <m/>
    <n v="1"/>
    <m/>
    <m/>
    <m/>
    <m/>
    <m/>
    <m/>
    <m/>
    <m/>
    <m/>
    <m/>
    <m/>
    <m/>
    <m/>
    <m/>
    <m/>
    <m/>
    <m/>
    <m/>
    <m/>
    <m/>
    <m/>
    <m/>
    <m/>
    <m/>
    <m/>
    <m/>
    <m/>
    <m/>
  </r>
  <r>
    <x v="13"/>
    <x v="4"/>
    <x v="15"/>
    <x v="35"/>
    <x v="26"/>
    <m/>
    <m/>
    <m/>
    <m/>
    <m/>
    <s v="S:B2"/>
    <m/>
    <n v="1"/>
    <m/>
    <n v="1"/>
    <n v="1"/>
    <m/>
    <m/>
    <m/>
    <m/>
    <m/>
    <m/>
    <m/>
    <m/>
    <m/>
    <m/>
    <m/>
    <m/>
    <m/>
    <m/>
    <m/>
    <m/>
    <m/>
    <m/>
    <m/>
    <m/>
    <m/>
    <m/>
    <m/>
    <m/>
    <m/>
    <m/>
    <m/>
    <m/>
    <m/>
    <m/>
    <m/>
    <m/>
    <m/>
    <m/>
    <m/>
    <n v="1"/>
    <m/>
    <m/>
    <m/>
    <m/>
    <m/>
    <m/>
    <m/>
    <m/>
    <m/>
    <m/>
    <m/>
    <m/>
    <m/>
    <m/>
    <m/>
    <m/>
    <m/>
    <m/>
    <m/>
    <m/>
    <m/>
    <m/>
    <m/>
    <m/>
    <m/>
    <m/>
    <m/>
    <m/>
  </r>
  <r>
    <x v="16"/>
    <x v="4"/>
    <x v="16"/>
    <x v="36"/>
    <x v="27"/>
    <m/>
    <m/>
    <m/>
    <m/>
    <m/>
    <s v="S:C3"/>
    <m/>
    <n v="1"/>
    <n v="1"/>
    <n v="1"/>
    <n v="1"/>
    <m/>
    <m/>
    <m/>
    <m/>
    <m/>
    <m/>
    <m/>
    <m/>
    <m/>
    <m/>
    <m/>
    <m/>
    <m/>
    <m/>
    <m/>
    <m/>
    <m/>
    <m/>
    <m/>
    <m/>
    <m/>
    <m/>
    <m/>
    <m/>
    <m/>
    <m/>
    <m/>
    <m/>
    <m/>
    <m/>
    <m/>
    <m/>
    <m/>
    <m/>
    <n v="1"/>
    <m/>
    <n v="1"/>
    <n v="1"/>
    <n v="1"/>
    <m/>
    <m/>
    <m/>
    <m/>
    <m/>
    <m/>
    <m/>
    <m/>
    <m/>
    <m/>
    <m/>
    <m/>
    <m/>
    <m/>
    <m/>
    <m/>
    <m/>
    <m/>
    <m/>
    <m/>
    <m/>
    <m/>
    <m/>
    <m/>
    <m/>
  </r>
  <r>
    <x v="17"/>
    <x v="4"/>
    <x v="17"/>
    <x v="37"/>
    <x v="28"/>
    <m/>
    <m/>
    <m/>
    <m/>
    <m/>
    <s v="S:D4"/>
    <m/>
    <n v="1"/>
    <n v="1"/>
    <m/>
    <m/>
    <m/>
    <m/>
    <m/>
    <m/>
    <m/>
    <m/>
    <m/>
    <m/>
    <m/>
    <m/>
    <m/>
    <m/>
    <m/>
    <m/>
    <m/>
    <m/>
    <m/>
    <m/>
    <m/>
    <m/>
    <m/>
    <m/>
    <m/>
    <m/>
    <m/>
    <m/>
    <m/>
    <m/>
    <m/>
    <m/>
    <m/>
    <m/>
    <m/>
    <m/>
    <n v="1"/>
    <m/>
    <m/>
    <m/>
    <m/>
    <m/>
    <m/>
    <m/>
    <m/>
    <m/>
    <m/>
    <m/>
    <m/>
    <m/>
    <m/>
    <m/>
    <m/>
    <m/>
    <m/>
    <m/>
    <m/>
    <m/>
    <m/>
    <m/>
    <m/>
    <m/>
    <m/>
    <m/>
    <m/>
    <m/>
  </r>
  <r>
    <x v="4"/>
    <x v="4"/>
    <x v="17"/>
    <x v="38"/>
    <x v="29"/>
    <m/>
    <m/>
    <m/>
    <m/>
    <m/>
    <s v="S:D5"/>
    <m/>
    <n v="1"/>
    <n v="1"/>
    <m/>
    <m/>
    <n v="1"/>
    <m/>
    <m/>
    <m/>
    <m/>
    <m/>
    <m/>
    <m/>
    <m/>
    <m/>
    <m/>
    <m/>
    <m/>
    <m/>
    <m/>
    <m/>
    <m/>
    <m/>
    <m/>
    <m/>
    <m/>
    <m/>
    <m/>
    <m/>
    <m/>
    <m/>
    <m/>
    <m/>
    <m/>
    <m/>
    <m/>
    <m/>
    <m/>
    <m/>
    <n v="1"/>
    <n v="1"/>
    <n v="1"/>
    <n v="1"/>
    <n v="1"/>
    <m/>
    <m/>
    <m/>
    <m/>
    <m/>
    <m/>
    <m/>
    <m/>
    <m/>
    <m/>
    <m/>
    <m/>
    <m/>
    <m/>
    <m/>
    <m/>
    <m/>
    <m/>
    <m/>
    <m/>
    <m/>
    <m/>
    <m/>
    <m/>
    <m/>
  </r>
  <r>
    <x v="3"/>
    <x v="4"/>
    <x v="17"/>
    <x v="39"/>
    <x v="26"/>
    <m/>
    <m/>
    <m/>
    <m/>
    <m/>
    <s v="S:D6"/>
    <m/>
    <m/>
    <m/>
    <m/>
    <m/>
    <n v="1"/>
    <m/>
    <m/>
    <m/>
    <m/>
    <m/>
    <m/>
    <m/>
    <m/>
    <m/>
    <m/>
    <m/>
    <m/>
    <m/>
    <m/>
    <m/>
    <m/>
    <m/>
    <m/>
    <m/>
    <m/>
    <m/>
    <m/>
    <m/>
    <m/>
    <m/>
    <m/>
    <m/>
    <m/>
    <m/>
    <m/>
    <m/>
    <m/>
    <m/>
    <m/>
    <n v="1"/>
    <m/>
    <m/>
    <m/>
    <m/>
    <m/>
    <m/>
    <m/>
    <m/>
    <m/>
    <m/>
    <m/>
    <m/>
    <m/>
    <m/>
    <m/>
    <m/>
    <m/>
    <m/>
    <m/>
    <m/>
    <m/>
    <m/>
    <m/>
    <m/>
    <m/>
    <m/>
    <m/>
    <m/>
  </r>
  <r>
    <x v="12"/>
    <x v="5"/>
    <x v="18"/>
    <x v="40"/>
    <x v="30"/>
    <m/>
    <m/>
    <m/>
    <m/>
    <m/>
    <s v="M:A1"/>
    <m/>
    <n v="1"/>
    <m/>
    <m/>
    <m/>
    <m/>
    <m/>
    <m/>
    <m/>
    <m/>
    <m/>
    <m/>
    <m/>
    <m/>
    <m/>
    <m/>
    <m/>
    <m/>
    <m/>
    <m/>
    <m/>
    <m/>
    <m/>
    <m/>
    <m/>
    <m/>
    <m/>
    <m/>
    <m/>
    <n v="1"/>
    <n v="1"/>
    <m/>
    <m/>
    <m/>
    <m/>
    <m/>
    <m/>
    <m/>
    <m/>
    <m/>
    <m/>
    <m/>
    <m/>
    <m/>
    <m/>
    <m/>
    <m/>
    <m/>
    <m/>
    <m/>
    <m/>
    <m/>
    <m/>
    <m/>
    <m/>
    <m/>
    <m/>
    <m/>
    <m/>
    <m/>
    <m/>
    <m/>
    <m/>
    <m/>
    <m/>
    <m/>
    <m/>
    <m/>
    <m/>
  </r>
  <r>
    <x v="12"/>
    <x v="5"/>
    <x v="18"/>
    <x v="41"/>
    <x v="30"/>
    <m/>
    <m/>
    <m/>
    <m/>
    <m/>
    <s v="M:A2"/>
    <m/>
    <n v="1"/>
    <m/>
    <m/>
    <m/>
    <m/>
    <m/>
    <m/>
    <m/>
    <m/>
    <m/>
    <m/>
    <m/>
    <m/>
    <m/>
    <m/>
    <m/>
    <m/>
    <m/>
    <m/>
    <m/>
    <m/>
    <m/>
    <m/>
    <m/>
    <m/>
    <m/>
    <m/>
    <m/>
    <n v="1"/>
    <n v="1"/>
    <m/>
    <m/>
    <m/>
    <m/>
    <m/>
    <m/>
    <m/>
    <m/>
    <m/>
    <m/>
    <m/>
    <m/>
    <m/>
    <m/>
    <m/>
    <m/>
    <m/>
    <m/>
    <m/>
    <m/>
    <m/>
    <m/>
    <m/>
    <m/>
    <m/>
    <m/>
    <m/>
    <m/>
    <m/>
    <m/>
    <m/>
    <m/>
    <m/>
    <m/>
    <m/>
    <m/>
    <m/>
    <m/>
  </r>
  <r>
    <x v="11"/>
    <x v="5"/>
    <x v="18"/>
    <x v="42"/>
    <x v="30"/>
    <m/>
    <m/>
    <m/>
    <m/>
    <m/>
    <s v="M:A3"/>
    <m/>
    <n v="1"/>
    <n v="1"/>
    <m/>
    <m/>
    <m/>
    <m/>
    <m/>
    <m/>
    <m/>
    <m/>
    <m/>
    <m/>
    <m/>
    <m/>
    <m/>
    <m/>
    <m/>
    <m/>
    <m/>
    <m/>
    <m/>
    <m/>
    <m/>
    <m/>
    <m/>
    <m/>
    <m/>
    <m/>
    <n v="1"/>
    <n v="1"/>
    <m/>
    <m/>
    <m/>
    <m/>
    <m/>
    <m/>
    <m/>
    <m/>
    <m/>
    <m/>
    <m/>
    <m/>
    <m/>
    <m/>
    <m/>
    <m/>
    <m/>
    <m/>
    <m/>
    <m/>
    <m/>
    <m/>
    <m/>
    <m/>
    <m/>
    <m/>
    <m/>
    <m/>
    <m/>
    <m/>
    <m/>
    <m/>
    <m/>
    <m/>
    <m/>
    <m/>
    <m/>
    <m/>
  </r>
  <r>
    <x v="6"/>
    <x v="5"/>
    <x v="18"/>
    <x v="43"/>
    <x v="30"/>
    <m/>
    <m/>
    <m/>
    <m/>
    <m/>
    <s v="M:A4"/>
    <m/>
    <m/>
    <m/>
    <n v="1"/>
    <n v="1"/>
    <m/>
    <m/>
    <m/>
    <m/>
    <m/>
    <m/>
    <m/>
    <m/>
    <m/>
    <m/>
    <m/>
    <m/>
    <m/>
    <m/>
    <m/>
    <m/>
    <m/>
    <m/>
    <m/>
    <m/>
    <m/>
    <m/>
    <m/>
    <m/>
    <n v="1"/>
    <n v="1"/>
    <m/>
    <m/>
    <m/>
    <m/>
    <m/>
    <m/>
    <m/>
    <m/>
    <m/>
    <m/>
    <m/>
    <m/>
    <m/>
    <m/>
    <m/>
    <m/>
    <m/>
    <m/>
    <m/>
    <m/>
    <m/>
    <m/>
    <m/>
    <m/>
    <m/>
    <m/>
    <m/>
    <m/>
    <m/>
    <m/>
    <m/>
    <m/>
    <m/>
    <m/>
    <m/>
    <m/>
    <m/>
    <m/>
  </r>
  <r>
    <x v="6"/>
    <x v="5"/>
    <x v="18"/>
    <x v="44"/>
    <x v="31"/>
    <m/>
    <m/>
    <m/>
    <m/>
    <m/>
    <s v="M:A5"/>
    <m/>
    <m/>
    <m/>
    <n v="1"/>
    <n v="1"/>
    <m/>
    <m/>
    <m/>
    <m/>
    <m/>
    <m/>
    <m/>
    <m/>
    <m/>
    <m/>
    <m/>
    <m/>
    <m/>
    <m/>
    <m/>
    <m/>
    <m/>
    <m/>
    <m/>
    <m/>
    <m/>
    <m/>
    <m/>
    <m/>
    <m/>
    <m/>
    <m/>
    <m/>
    <n v="1"/>
    <m/>
    <m/>
    <m/>
    <m/>
    <m/>
    <m/>
    <m/>
    <m/>
    <m/>
    <m/>
    <m/>
    <m/>
    <m/>
    <m/>
    <m/>
    <m/>
    <m/>
    <m/>
    <m/>
    <m/>
    <m/>
    <m/>
    <m/>
    <m/>
    <m/>
    <m/>
    <m/>
    <m/>
    <m/>
    <m/>
    <m/>
    <m/>
    <m/>
    <m/>
    <m/>
  </r>
  <r>
    <x v="12"/>
    <x v="5"/>
    <x v="19"/>
    <x v="45"/>
    <x v="32"/>
    <m/>
    <m/>
    <m/>
    <m/>
    <m/>
    <s v="M:B6"/>
    <m/>
    <n v="1"/>
    <m/>
    <m/>
    <m/>
    <m/>
    <m/>
    <m/>
    <m/>
    <m/>
    <m/>
    <m/>
    <m/>
    <m/>
    <m/>
    <m/>
    <m/>
    <m/>
    <m/>
    <m/>
    <m/>
    <m/>
    <m/>
    <m/>
    <m/>
    <m/>
    <m/>
    <m/>
    <m/>
    <n v="1"/>
    <n v="1"/>
    <n v="1"/>
    <n v="1"/>
    <n v="1"/>
    <m/>
    <m/>
    <m/>
    <m/>
    <m/>
    <m/>
    <m/>
    <m/>
    <m/>
    <m/>
    <m/>
    <m/>
    <m/>
    <m/>
    <m/>
    <m/>
    <m/>
    <m/>
    <m/>
    <m/>
    <m/>
    <m/>
    <m/>
    <m/>
    <m/>
    <m/>
    <m/>
    <m/>
    <m/>
    <m/>
    <m/>
    <m/>
    <m/>
    <m/>
    <m/>
  </r>
  <r>
    <x v="11"/>
    <x v="5"/>
    <x v="20"/>
    <x v="46"/>
    <x v="33"/>
    <m/>
    <m/>
    <m/>
    <m/>
    <m/>
    <s v="M:C7"/>
    <m/>
    <n v="1"/>
    <n v="1"/>
    <m/>
    <m/>
    <m/>
    <m/>
    <m/>
    <m/>
    <m/>
    <m/>
    <m/>
    <m/>
    <m/>
    <m/>
    <m/>
    <m/>
    <m/>
    <m/>
    <m/>
    <m/>
    <m/>
    <m/>
    <m/>
    <m/>
    <m/>
    <m/>
    <m/>
    <m/>
    <m/>
    <m/>
    <n v="1"/>
    <m/>
    <m/>
    <m/>
    <m/>
    <m/>
    <m/>
    <m/>
    <m/>
    <m/>
    <m/>
    <m/>
    <m/>
    <m/>
    <m/>
    <m/>
    <m/>
    <m/>
    <m/>
    <m/>
    <m/>
    <m/>
    <m/>
    <m/>
    <m/>
    <m/>
    <m/>
    <m/>
    <m/>
    <m/>
    <m/>
    <m/>
    <m/>
    <m/>
    <m/>
    <m/>
    <m/>
    <m/>
  </r>
  <r>
    <x v="13"/>
    <x v="5"/>
    <x v="20"/>
    <x v="47"/>
    <x v="34"/>
    <m/>
    <m/>
    <m/>
    <m/>
    <m/>
    <s v="M:C8"/>
    <m/>
    <n v="1"/>
    <m/>
    <n v="1"/>
    <n v="1"/>
    <m/>
    <m/>
    <m/>
    <m/>
    <m/>
    <m/>
    <m/>
    <m/>
    <m/>
    <m/>
    <m/>
    <m/>
    <m/>
    <m/>
    <m/>
    <m/>
    <m/>
    <m/>
    <m/>
    <m/>
    <m/>
    <m/>
    <m/>
    <m/>
    <m/>
    <m/>
    <m/>
    <n v="1"/>
    <m/>
    <m/>
    <m/>
    <m/>
    <m/>
    <m/>
    <m/>
    <m/>
    <m/>
    <m/>
    <m/>
    <m/>
    <m/>
    <m/>
    <m/>
    <m/>
    <m/>
    <m/>
    <m/>
    <m/>
    <m/>
    <m/>
    <m/>
    <m/>
    <m/>
    <m/>
    <m/>
    <m/>
    <m/>
    <m/>
    <m/>
    <m/>
    <m/>
    <m/>
    <m/>
    <m/>
  </r>
  <r>
    <x v="6"/>
    <x v="5"/>
    <x v="20"/>
    <x v="48"/>
    <x v="35"/>
    <m/>
    <m/>
    <m/>
    <m/>
    <m/>
    <s v="M:C9"/>
    <m/>
    <m/>
    <m/>
    <n v="1"/>
    <n v="1"/>
    <m/>
    <m/>
    <m/>
    <m/>
    <m/>
    <m/>
    <m/>
    <m/>
    <m/>
    <m/>
    <m/>
    <m/>
    <m/>
    <m/>
    <m/>
    <m/>
    <m/>
    <m/>
    <m/>
    <m/>
    <m/>
    <m/>
    <m/>
    <m/>
    <n v="1"/>
    <m/>
    <m/>
    <m/>
    <m/>
    <m/>
    <m/>
    <m/>
    <m/>
    <m/>
    <m/>
    <m/>
    <m/>
    <m/>
    <m/>
    <m/>
    <m/>
    <m/>
    <m/>
    <m/>
    <m/>
    <m/>
    <m/>
    <m/>
    <m/>
    <m/>
    <m/>
    <m/>
    <m/>
    <m/>
    <m/>
    <m/>
    <m/>
    <m/>
    <m/>
    <m/>
    <m/>
    <m/>
    <m/>
    <m/>
  </r>
  <r>
    <x v="18"/>
    <x v="5"/>
    <x v="21"/>
    <x v="49"/>
    <x v="33"/>
    <m/>
    <m/>
    <m/>
    <m/>
    <m/>
    <s v="M:D10"/>
    <m/>
    <m/>
    <n v="1"/>
    <n v="1"/>
    <m/>
    <m/>
    <m/>
    <m/>
    <m/>
    <m/>
    <m/>
    <m/>
    <m/>
    <m/>
    <m/>
    <m/>
    <m/>
    <m/>
    <m/>
    <m/>
    <m/>
    <m/>
    <m/>
    <m/>
    <m/>
    <m/>
    <m/>
    <m/>
    <m/>
    <m/>
    <m/>
    <n v="1"/>
    <m/>
    <m/>
    <m/>
    <m/>
    <m/>
    <m/>
    <m/>
    <m/>
    <m/>
    <m/>
    <m/>
    <m/>
    <m/>
    <m/>
    <m/>
    <m/>
    <m/>
    <m/>
    <m/>
    <m/>
    <m/>
    <m/>
    <m/>
    <m/>
    <m/>
    <m/>
    <m/>
    <m/>
    <m/>
    <m/>
    <m/>
    <m/>
    <m/>
    <m/>
    <m/>
    <m/>
    <m/>
  </r>
  <r>
    <x v="12"/>
    <x v="6"/>
    <x v="22"/>
    <x v="50"/>
    <x v="36"/>
    <m/>
    <m/>
    <m/>
    <m/>
    <m/>
    <s v="U:A1"/>
    <m/>
    <n v="1"/>
    <m/>
    <m/>
    <m/>
    <m/>
    <m/>
    <m/>
    <m/>
    <m/>
    <m/>
    <m/>
    <m/>
    <m/>
    <m/>
    <m/>
    <m/>
    <m/>
    <m/>
    <m/>
    <m/>
    <m/>
    <m/>
    <m/>
    <m/>
    <m/>
    <m/>
    <m/>
    <m/>
    <m/>
    <m/>
    <m/>
    <m/>
    <m/>
    <m/>
    <m/>
    <m/>
    <m/>
    <m/>
    <m/>
    <m/>
    <m/>
    <m/>
    <m/>
    <n v="1"/>
    <m/>
    <m/>
    <m/>
    <m/>
    <m/>
    <m/>
    <m/>
    <m/>
    <m/>
    <m/>
    <m/>
    <m/>
    <m/>
    <m/>
    <m/>
    <m/>
    <m/>
    <m/>
    <m/>
    <m/>
    <m/>
    <m/>
    <m/>
    <m/>
  </r>
  <r>
    <x v="12"/>
    <x v="6"/>
    <x v="23"/>
    <x v="51"/>
    <x v="36"/>
    <m/>
    <m/>
    <m/>
    <m/>
    <m/>
    <s v="U:B2"/>
    <m/>
    <n v="1"/>
    <m/>
    <m/>
    <m/>
    <m/>
    <m/>
    <m/>
    <m/>
    <m/>
    <m/>
    <m/>
    <m/>
    <m/>
    <m/>
    <m/>
    <m/>
    <m/>
    <m/>
    <m/>
    <m/>
    <m/>
    <m/>
    <m/>
    <m/>
    <m/>
    <m/>
    <m/>
    <m/>
    <m/>
    <m/>
    <m/>
    <m/>
    <m/>
    <m/>
    <m/>
    <m/>
    <m/>
    <m/>
    <m/>
    <m/>
    <m/>
    <m/>
    <m/>
    <n v="1"/>
    <m/>
    <m/>
    <m/>
    <m/>
    <m/>
    <m/>
    <m/>
    <m/>
    <m/>
    <m/>
    <m/>
    <m/>
    <m/>
    <m/>
    <m/>
    <m/>
    <m/>
    <m/>
    <m/>
    <m/>
    <m/>
    <m/>
    <m/>
    <m/>
  </r>
  <r>
    <x v="7"/>
    <x v="6"/>
    <x v="23"/>
    <x v="52"/>
    <x v="36"/>
    <m/>
    <m/>
    <m/>
    <m/>
    <m/>
    <s v="U:B3"/>
    <m/>
    <n v="1"/>
    <n v="1"/>
    <n v="1"/>
    <n v="1"/>
    <n v="1"/>
    <m/>
    <m/>
    <m/>
    <m/>
    <m/>
    <m/>
    <m/>
    <m/>
    <m/>
    <m/>
    <m/>
    <m/>
    <m/>
    <m/>
    <m/>
    <m/>
    <m/>
    <m/>
    <m/>
    <m/>
    <m/>
    <m/>
    <m/>
    <m/>
    <m/>
    <m/>
    <m/>
    <m/>
    <m/>
    <m/>
    <m/>
    <m/>
    <m/>
    <m/>
    <m/>
    <m/>
    <m/>
    <m/>
    <n v="1"/>
    <m/>
    <m/>
    <m/>
    <m/>
    <m/>
    <m/>
    <m/>
    <m/>
    <m/>
    <m/>
    <m/>
    <m/>
    <m/>
    <m/>
    <m/>
    <m/>
    <m/>
    <m/>
    <m/>
    <m/>
    <m/>
    <m/>
    <m/>
    <m/>
  </r>
  <r>
    <x v="3"/>
    <x v="6"/>
    <x v="23"/>
    <x v="53"/>
    <x v="36"/>
    <m/>
    <m/>
    <m/>
    <m/>
    <m/>
    <s v="U:B4"/>
    <m/>
    <m/>
    <m/>
    <m/>
    <m/>
    <n v="1"/>
    <m/>
    <m/>
    <m/>
    <m/>
    <m/>
    <m/>
    <m/>
    <m/>
    <m/>
    <m/>
    <m/>
    <m/>
    <m/>
    <m/>
    <m/>
    <m/>
    <m/>
    <m/>
    <m/>
    <m/>
    <m/>
    <m/>
    <m/>
    <m/>
    <m/>
    <m/>
    <m/>
    <m/>
    <m/>
    <m/>
    <m/>
    <m/>
    <m/>
    <m/>
    <m/>
    <m/>
    <m/>
    <m/>
    <n v="1"/>
    <m/>
    <m/>
    <m/>
    <m/>
    <m/>
    <m/>
    <m/>
    <m/>
    <m/>
    <m/>
    <m/>
    <m/>
    <m/>
    <m/>
    <m/>
    <m/>
    <m/>
    <m/>
    <m/>
    <m/>
    <m/>
    <m/>
    <m/>
    <m/>
  </r>
  <r>
    <x v="19"/>
    <x v="7"/>
    <x v="24"/>
    <x v="54"/>
    <x v="37"/>
    <m/>
    <m/>
    <m/>
    <m/>
    <m/>
    <s v="F:A1"/>
    <m/>
    <n v="1"/>
    <n v="1"/>
    <m/>
    <n v="1"/>
    <m/>
    <m/>
    <m/>
    <m/>
    <m/>
    <m/>
    <m/>
    <m/>
    <m/>
    <m/>
    <m/>
    <m/>
    <m/>
    <m/>
    <m/>
    <m/>
    <m/>
    <m/>
    <m/>
    <n v="1"/>
    <n v="1"/>
    <m/>
    <m/>
    <n v="1"/>
    <m/>
    <m/>
    <m/>
    <m/>
    <m/>
    <m/>
    <m/>
    <m/>
    <m/>
    <m/>
    <m/>
    <m/>
    <m/>
    <m/>
    <m/>
    <m/>
    <m/>
    <m/>
    <m/>
    <m/>
    <m/>
    <m/>
    <m/>
    <m/>
    <m/>
    <m/>
    <m/>
    <m/>
    <m/>
    <m/>
    <m/>
    <m/>
    <m/>
    <m/>
    <m/>
    <m/>
    <m/>
    <m/>
    <m/>
    <m/>
  </r>
  <r>
    <x v="20"/>
    <x v="7"/>
    <x v="25"/>
    <x v="55"/>
    <x v="38"/>
    <m/>
    <m/>
    <m/>
    <m/>
    <m/>
    <s v="F:B2"/>
    <m/>
    <n v="1"/>
    <m/>
    <m/>
    <m/>
    <n v="1"/>
    <m/>
    <m/>
    <m/>
    <m/>
    <m/>
    <m/>
    <m/>
    <m/>
    <m/>
    <m/>
    <m/>
    <m/>
    <m/>
    <m/>
    <m/>
    <m/>
    <m/>
    <m/>
    <n v="1"/>
    <n v="1"/>
    <m/>
    <m/>
    <m/>
    <m/>
    <m/>
    <m/>
    <m/>
    <m/>
    <m/>
    <m/>
    <m/>
    <m/>
    <m/>
    <m/>
    <m/>
    <m/>
    <m/>
    <m/>
    <m/>
    <m/>
    <m/>
    <m/>
    <m/>
    <m/>
    <m/>
    <m/>
    <m/>
    <m/>
    <m/>
    <m/>
    <m/>
    <m/>
    <m/>
    <m/>
    <m/>
    <m/>
    <m/>
    <m/>
    <m/>
    <m/>
    <m/>
    <m/>
    <m/>
  </r>
  <r>
    <x v="12"/>
    <x v="7"/>
    <x v="25"/>
    <x v="56"/>
    <x v="39"/>
    <m/>
    <m/>
    <m/>
    <m/>
    <m/>
    <s v="F:B3"/>
    <m/>
    <n v="1"/>
    <m/>
    <m/>
    <m/>
    <m/>
    <m/>
    <m/>
    <m/>
    <m/>
    <m/>
    <m/>
    <m/>
    <m/>
    <m/>
    <m/>
    <m/>
    <m/>
    <m/>
    <m/>
    <m/>
    <m/>
    <m/>
    <m/>
    <m/>
    <m/>
    <m/>
    <m/>
    <n v="1"/>
    <m/>
    <m/>
    <m/>
    <m/>
    <m/>
    <m/>
    <m/>
    <m/>
    <m/>
    <m/>
    <m/>
    <m/>
    <m/>
    <m/>
    <m/>
    <m/>
    <m/>
    <m/>
    <m/>
    <m/>
    <m/>
    <m/>
    <m/>
    <m/>
    <m/>
    <m/>
    <m/>
    <m/>
    <m/>
    <m/>
    <m/>
    <m/>
    <m/>
    <m/>
    <m/>
    <m/>
    <m/>
    <m/>
    <m/>
    <m/>
  </r>
  <r>
    <x v="13"/>
    <x v="7"/>
    <x v="25"/>
    <x v="57"/>
    <x v="39"/>
    <m/>
    <m/>
    <m/>
    <m/>
    <m/>
    <s v="F:B4"/>
    <m/>
    <n v="1"/>
    <m/>
    <n v="1"/>
    <n v="1"/>
    <m/>
    <m/>
    <m/>
    <m/>
    <m/>
    <m/>
    <m/>
    <m/>
    <m/>
    <m/>
    <m/>
    <m/>
    <m/>
    <m/>
    <m/>
    <m/>
    <m/>
    <m/>
    <m/>
    <m/>
    <m/>
    <m/>
    <m/>
    <n v="1"/>
    <m/>
    <m/>
    <m/>
    <m/>
    <m/>
    <m/>
    <m/>
    <m/>
    <m/>
    <m/>
    <m/>
    <m/>
    <m/>
    <m/>
    <m/>
    <m/>
    <m/>
    <m/>
    <m/>
    <m/>
    <m/>
    <m/>
    <m/>
    <m/>
    <m/>
    <m/>
    <m/>
    <m/>
    <m/>
    <m/>
    <m/>
    <m/>
    <m/>
    <m/>
    <m/>
    <m/>
    <m/>
    <m/>
    <m/>
    <m/>
  </r>
  <r>
    <x v="14"/>
    <x v="7"/>
    <x v="25"/>
    <x v="58"/>
    <x v="39"/>
    <m/>
    <m/>
    <m/>
    <m/>
    <m/>
    <s v="F:B5"/>
    <m/>
    <n v="1"/>
    <m/>
    <m/>
    <n v="1"/>
    <m/>
    <m/>
    <m/>
    <m/>
    <m/>
    <m/>
    <m/>
    <m/>
    <m/>
    <m/>
    <m/>
    <m/>
    <m/>
    <m/>
    <m/>
    <m/>
    <m/>
    <m/>
    <m/>
    <m/>
    <m/>
    <m/>
    <m/>
    <n v="1"/>
    <m/>
    <m/>
    <m/>
    <m/>
    <m/>
    <m/>
    <m/>
    <m/>
    <m/>
    <m/>
    <m/>
    <m/>
    <m/>
    <m/>
    <m/>
    <m/>
    <m/>
    <m/>
    <m/>
    <m/>
    <m/>
    <m/>
    <m/>
    <m/>
    <m/>
    <m/>
    <m/>
    <m/>
    <m/>
    <m/>
    <m/>
    <m/>
    <m/>
    <m/>
    <m/>
    <m/>
    <m/>
    <m/>
    <m/>
    <m/>
  </r>
  <r>
    <x v="9"/>
    <x v="7"/>
    <x v="25"/>
    <x v="59"/>
    <x v="39"/>
    <m/>
    <m/>
    <m/>
    <m/>
    <m/>
    <s v="F:B6"/>
    <m/>
    <n v="1"/>
    <m/>
    <n v="1"/>
    <m/>
    <m/>
    <m/>
    <m/>
    <m/>
    <m/>
    <m/>
    <m/>
    <m/>
    <m/>
    <m/>
    <m/>
    <m/>
    <m/>
    <m/>
    <m/>
    <m/>
    <m/>
    <m/>
    <m/>
    <m/>
    <m/>
    <m/>
    <m/>
    <n v="1"/>
    <m/>
    <m/>
    <m/>
    <m/>
    <m/>
    <m/>
    <m/>
    <m/>
    <m/>
    <m/>
    <m/>
    <m/>
    <m/>
    <m/>
    <m/>
    <m/>
    <m/>
    <m/>
    <m/>
    <m/>
    <m/>
    <m/>
    <m/>
    <m/>
    <m/>
    <m/>
    <m/>
    <m/>
    <m/>
    <m/>
    <m/>
    <m/>
    <m/>
    <m/>
    <m/>
    <m/>
    <m/>
    <m/>
    <m/>
    <m/>
  </r>
  <r>
    <x v="2"/>
    <x v="7"/>
    <x v="25"/>
    <x v="60"/>
    <x v="39"/>
    <m/>
    <m/>
    <m/>
    <m/>
    <m/>
    <s v="F:B7"/>
    <m/>
    <m/>
    <n v="1"/>
    <m/>
    <m/>
    <m/>
    <m/>
    <m/>
    <m/>
    <m/>
    <m/>
    <m/>
    <m/>
    <m/>
    <m/>
    <m/>
    <m/>
    <m/>
    <m/>
    <m/>
    <m/>
    <m/>
    <m/>
    <m/>
    <m/>
    <m/>
    <m/>
    <m/>
    <n v="1"/>
    <m/>
    <m/>
    <m/>
    <m/>
    <m/>
    <m/>
    <m/>
    <m/>
    <m/>
    <m/>
    <m/>
    <m/>
    <m/>
    <m/>
    <m/>
    <m/>
    <m/>
    <m/>
    <m/>
    <m/>
    <m/>
    <m/>
    <m/>
    <m/>
    <m/>
    <m/>
    <m/>
    <m/>
    <m/>
    <m/>
    <m/>
    <m/>
    <m/>
    <m/>
    <m/>
    <m/>
    <m/>
    <m/>
    <m/>
    <m/>
  </r>
  <r>
    <x v="12"/>
    <x v="7"/>
    <x v="26"/>
    <x v="61"/>
    <x v="40"/>
    <m/>
    <m/>
    <m/>
    <m/>
    <m/>
    <s v="F:C8"/>
    <m/>
    <n v="1"/>
    <m/>
    <m/>
    <m/>
    <m/>
    <m/>
    <m/>
    <m/>
    <m/>
    <m/>
    <m/>
    <m/>
    <m/>
    <m/>
    <m/>
    <m/>
    <m/>
    <m/>
    <m/>
    <m/>
    <m/>
    <m/>
    <m/>
    <m/>
    <m/>
    <m/>
    <n v="1"/>
    <m/>
    <m/>
    <m/>
    <m/>
    <m/>
    <m/>
    <m/>
    <m/>
    <m/>
    <m/>
    <m/>
    <m/>
    <m/>
    <m/>
    <m/>
    <m/>
    <m/>
    <m/>
    <m/>
    <m/>
    <m/>
    <m/>
    <m/>
    <m/>
    <m/>
    <m/>
    <m/>
    <m/>
    <m/>
    <m/>
    <m/>
    <m/>
    <m/>
    <m/>
    <m/>
    <m/>
    <m/>
    <m/>
    <m/>
    <m/>
    <m/>
  </r>
  <r>
    <x v="11"/>
    <x v="7"/>
    <x v="26"/>
    <x v="62"/>
    <x v="41"/>
    <m/>
    <m/>
    <m/>
    <m/>
    <m/>
    <s v="F:C9"/>
    <m/>
    <n v="1"/>
    <n v="1"/>
    <m/>
    <m/>
    <m/>
    <m/>
    <m/>
    <m/>
    <m/>
    <m/>
    <m/>
    <m/>
    <m/>
    <m/>
    <m/>
    <m/>
    <m/>
    <m/>
    <m/>
    <m/>
    <m/>
    <m/>
    <m/>
    <m/>
    <m/>
    <n v="1"/>
    <m/>
    <m/>
    <m/>
    <m/>
    <m/>
    <m/>
    <m/>
    <m/>
    <m/>
    <m/>
    <m/>
    <m/>
    <m/>
    <m/>
    <m/>
    <m/>
    <m/>
    <m/>
    <m/>
    <m/>
    <m/>
    <m/>
    <m/>
    <m/>
    <m/>
    <m/>
    <m/>
    <m/>
    <m/>
    <m/>
    <m/>
    <m/>
    <m/>
    <m/>
    <m/>
    <m/>
    <m/>
    <m/>
    <m/>
    <m/>
    <m/>
    <m/>
  </r>
  <r>
    <x v="21"/>
    <x v="7"/>
    <x v="26"/>
    <x v="63"/>
    <x v="39"/>
    <m/>
    <m/>
    <m/>
    <m/>
    <m/>
    <s v="F:C10"/>
    <m/>
    <m/>
    <m/>
    <m/>
    <n v="1"/>
    <n v="1"/>
    <m/>
    <m/>
    <m/>
    <m/>
    <m/>
    <m/>
    <m/>
    <m/>
    <m/>
    <m/>
    <m/>
    <m/>
    <m/>
    <m/>
    <m/>
    <m/>
    <m/>
    <m/>
    <m/>
    <m/>
    <m/>
    <m/>
    <n v="1"/>
    <m/>
    <m/>
    <m/>
    <m/>
    <m/>
    <m/>
    <m/>
    <m/>
    <m/>
    <m/>
    <m/>
    <m/>
    <m/>
    <m/>
    <m/>
    <m/>
    <m/>
    <m/>
    <m/>
    <m/>
    <m/>
    <m/>
    <m/>
    <m/>
    <m/>
    <m/>
    <m/>
    <m/>
    <m/>
    <m/>
    <m/>
    <m/>
    <m/>
    <m/>
    <m/>
    <m/>
    <m/>
    <m/>
    <m/>
    <m/>
  </r>
  <r>
    <x v="11"/>
    <x v="7"/>
    <x v="27"/>
    <x v="64"/>
    <x v="39"/>
    <m/>
    <m/>
    <m/>
    <m/>
    <m/>
    <s v="F:D11"/>
    <m/>
    <n v="1"/>
    <n v="1"/>
    <m/>
    <m/>
    <m/>
    <m/>
    <m/>
    <m/>
    <m/>
    <m/>
    <m/>
    <m/>
    <m/>
    <m/>
    <m/>
    <m/>
    <m/>
    <m/>
    <m/>
    <m/>
    <m/>
    <m/>
    <m/>
    <m/>
    <m/>
    <m/>
    <m/>
    <n v="1"/>
    <m/>
    <m/>
    <m/>
    <m/>
    <m/>
    <m/>
    <m/>
    <m/>
    <m/>
    <m/>
    <m/>
    <m/>
    <m/>
    <m/>
    <m/>
    <m/>
    <m/>
    <m/>
    <m/>
    <m/>
    <m/>
    <m/>
    <m/>
    <m/>
    <m/>
    <m/>
    <m/>
    <m/>
    <m/>
    <m/>
    <m/>
    <m/>
    <m/>
    <m/>
    <m/>
    <m/>
    <m/>
    <m/>
    <m/>
    <m/>
  </r>
  <r>
    <x v="14"/>
    <x v="7"/>
    <x v="27"/>
    <x v="65"/>
    <x v="39"/>
    <m/>
    <m/>
    <m/>
    <m/>
    <m/>
    <s v="F:D12"/>
    <m/>
    <n v="1"/>
    <m/>
    <m/>
    <n v="1"/>
    <m/>
    <m/>
    <m/>
    <m/>
    <m/>
    <m/>
    <m/>
    <m/>
    <m/>
    <m/>
    <m/>
    <m/>
    <m/>
    <m/>
    <m/>
    <m/>
    <m/>
    <m/>
    <m/>
    <m/>
    <m/>
    <m/>
    <m/>
    <n v="1"/>
    <m/>
    <m/>
    <m/>
    <m/>
    <m/>
    <m/>
    <m/>
    <m/>
    <m/>
    <m/>
    <m/>
    <m/>
    <m/>
    <m/>
    <m/>
    <m/>
    <m/>
    <m/>
    <m/>
    <m/>
    <m/>
    <m/>
    <m/>
    <m/>
    <m/>
    <m/>
    <m/>
    <m/>
    <m/>
    <m/>
    <m/>
    <m/>
    <m/>
    <m/>
    <m/>
    <m/>
    <m/>
    <m/>
    <m/>
    <m/>
  </r>
  <r>
    <x v="14"/>
    <x v="7"/>
    <x v="27"/>
    <x v="66"/>
    <x v="39"/>
    <m/>
    <m/>
    <m/>
    <m/>
    <m/>
    <s v="F:D13"/>
    <m/>
    <n v="1"/>
    <m/>
    <m/>
    <n v="1"/>
    <m/>
    <m/>
    <m/>
    <m/>
    <m/>
    <m/>
    <m/>
    <m/>
    <m/>
    <m/>
    <m/>
    <m/>
    <m/>
    <m/>
    <m/>
    <m/>
    <m/>
    <m/>
    <m/>
    <m/>
    <m/>
    <m/>
    <m/>
    <n v="1"/>
    <m/>
    <m/>
    <m/>
    <m/>
    <m/>
    <m/>
    <m/>
    <m/>
    <m/>
    <m/>
    <m/>
    <m/>
    <m/>
    <m/>
    <m/>
    <m/>
    <m/>
    <m/>
    <m/>
    <m/>
    <m/>
    <m/>
    <m/>
    <m/>
    <m/>
    <m/>
    <m/>
    <m/>
    <m/>
    <m/>
    <m/>
    <m/>
    <m/>
    <m/>
    <m/>
    <m/>
    <m/>
    <m/>
    <m/>
    <m/>
  </r>
  <r>
    <x v="7"/>
    <x v="8"/>
    <x v="28"/>
    <x v="67"/>
    <x v="42"/>
    <m/>
    <m/>
    <m/>
    <m/>
    <m/>
    <s v="R:A1"/>
    <m/>
    <n v="1"/>
    <n v="1"/>
    <n v="1"/>
    <n v="1"/>
    <n v="1"/>
    <m/>
    <m/>
    <m/>
    <m/>
    <m/>
    <m/>
    <m/>
    <m/>
    <m/>
    <m/>
    <m/>
    <m/>
    <m/>
    <m/>
    <m/>
    <m/>
    <m/>
    <m/>
    <m/>
    <m/>
    <m/>
    <m/>
    <m/>
    <m/>
    <m/>
    <m/>
    <m/>
    <m/>
    <m/>
    <m/>
    <m/>
    <m/>
    <n v="1"/>
    <m/>
    <m/>
    <m/>
    <m/>
    <m/>
    <m/>
    <m/>
    <m/>
    <m/>
    <m/>
    <m/>
    <m/>
    <m/>
    <m/>
    <m/>
    <m/>
    <m/>
    <m/>
    <m/>
    <m/>
    <m/>
    <m/>
    <m/>
    <m/>
    <m/>
    <m/>
    <m/>
    <m/>
    <m/>
    <m/>
  </r>
  <r>
    <x v="3"/>
    <x v="8"/>
    <x v="28"/>
    <x v="68"/>
    <x v="42"/>
    <m/>
    <m/>
    <m/>
    <m/>
    <m/>
    <s v="R:A2"/>
    <m/>
    <m/>
    <m/>
    <m/>
    <m/>
    <n v="1"/>
    <m/>
    <m/>
    <m/>
    <m/>
    <m/>
    <m/>
    <m/>
    <m/>
    <m/>
    <m/>
    <m/>
    <m/>
    <m/>
    <m/>
    <m/>
    <m/>
    <m/>
    <m/>
    <m/>
    <m/>
    <m/>
    <m/>
    <m/>
    <m/>
    <m/>
    <m/>
    <m/>
    <m/>
    <m/>
    <m/>
    <m/>
    <m/>
    <n v="1"/>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count="65">
  <r>
    <x v="0"/>
    <x v="0"/>
    <x v="0"/>
    <s v="DCR"/>
    <s v="Reported in Chesapeake Bay and VA Waters Cleanup Plan Report"/>
    <x v="0"/>
    <x v="0"/>
    <x v="0"/>
    <x v="0"/>
    <x v="0"/>
    <x v="0"/>
    <m/>
    <n v="1"/>
    <m/>
    <n v="1"/>
    <m/>
    <n v="2"/>
    <n v="27"/>
  </r>
  <r>
    <x v="1"/>
    <x v="1"/>
    <x v="1"/>
    <s v="DCR"/>
    <s v="Reported in Chesapeake Bay and VA Waters Cleanup Plan Report"/>
    <x v="0"/>
    <x v="0"/>
    <x v="1"/>
    <x v="1"/>
    <x v="1"/>
    <x v="1"/>
    <n v="1"/>
    <n v="1"/>
    <n v="1"/>
    <n v="1"/>
    <n v="1"/>
    <n v="5"/>
    <n v="28"/>
  </r>
  <r>
    <x v="2"/>
    <x v="2"/>
    <x v="2"/>
    <s v="DCR"/>
    <s v="Nutrient Management Plans"/>
    <x v="0"/>
    <x v="0"/>
    <x v="1"/>
    <x v="1"/>
    <x v="1"/>
    <x v="1"/>
    <n v="1"/>
    <n v="1"/>
    <n v="1"/>
    <n v="1"/>
    <n v="1"/>
    <n v="5"/>
    <n v="29"/>
  </r>
  <r>
    <x v="3"/>
    <x v="3"/>
    <x v="3"/>
    <s v="DCR"/>
    <s v="Total Number of Priority BMPS"/>
    <x v="0"/>
    <x v="0"/>
    <x v="1"/>
    <x v="1"/>
    <x v="1"/>
    <x v="1"/>
    <n v="1"/>
    <n v="1"/>
    <n v="1"/>
    <n v="1"/>
    <n v="1"/>
    <n v="5"/>
    <n v="30"/>
  </r>
  <r>
    <x v="4"/>
    <x v="4"/>
    <x v="3"/>
    <s v="DCR"/>
    <s v="Animal Waste Facilities"/>
    <x v="0"/>
    <x v="0"/>
    <x v="1"/>
    <x v="1"/>
    <x v="1"/>
    <x v="1"/>
    <n v="1"/>
    <n v="1"/>
    <n v="1"/>
    <n v="1"/>
    <n v="1"/>
    <n v="5"/>
    <n v="31"/>
  </r>
  <r>
    <x v="5"/>
    <x v="5"/>
    <x v="2"/>
    <s v="DCR"/>
    <s v="Cover Crops"/>
    <x v="0"/>
    <x v="0"/>
    <x v="1"/>
    <x v="1"/>
    <x v="1"/>
    <x v="1"/>
    <n v="1"/>
    <n v="1"/>
    <n v="1"/>
    <n v="1"/>
    <n v="1"/>
    <n v="5"/>
    <n v="32"/>
  </r>
  <r>
    <x v="6"/>
    <x v="6"/>
    <x v="2"/>
    <s v="DCR"/>
    <s v="Riparian Buffers"/>
    <x v="0"/>
    <x v="0"/>
    <x v="1"/>
    <x v="1"/>
    <x v="1"/>
    <x v="1"/>
    <n v="1"/>
    <n v="1"/>
    <n v="1"/>
    <n v="1"/>
    <n v="1"/>
    <n v="5"/>
    <n v="33"/>
  </r>
  <r>
    <x v="7"/>
    <x v="7"/>
    <x v="4"/>
    <s v="DCR"/>
    <s v="Livestock Exclusion"/>
    <x v="0"/>
    <x v="0"/>
    <x v="1"/>
    <x v="1"/>
    <x v="1"/>
    <x v="1"/>
    <n v="1"/>
    <n v="1"/>
    <n v="1"/>
    <n v="1"/>
    <n v="1"/>
    <n v="5"/>
    <n v="34"/>
  </r>
  <r>
    <x v="8"/>
    <x v="8"/>
    <x v="5"/>
    <s v="DCR"/>
    <s v="Poultry litter"/>
    <x v="0"/>
    <x v="0"/>
    <x v="1"/>
    <x v="1"/>
    <x v="1"/>
    <x v="1"/>
    <n v="1"/>
    <n v="1"/>
    <n v="1"/>
    <n v="1"/>
    <n v="1"/>
    <n v="5"/>
    <n v="35"/>
  </r>
  <r>
    <x v="9"/>
    <x v="9"/>
    <x v="0"/>
    <s v="DCR"/>
    <s v="Reports Submitted for 2020, 2022, and 2024"/>
    <x v="0"/>
    <x v="0"/>
    <x v="2"/>
    <x v="2"/>
    <x v="2"/>
    <x v="2"/>
    <n v="1"/>
    <n v="0"/>
    <n v="1"/>
    <n v="0"/>
    <n v="1"/>
    <n v="3"/>
    <n v="36"/>
  </r>
  <r>
    <x v="10"/>
    <x v="10"/>
    <x v="1"/>
    <s v="DCR"/>
    <s v="Reported in Chesapeake Bay and VA Waters Cleanup Plan Report"/>
    <x v="0"/>
    <x v="1"/>
    <x v="3"/>
    <x v="3"/>
    <x v="3"/>
    <x v="1"/>
    <n v="1"/>
    <n v="1"/>
    <n v="1"/>
    <n v="1"/>
    <n v="1"/>
    <n v="5"/>
    <n v="37"/>
  </r>
  <r>
    <x v="11"/>
    <x v="2"/>
    <x v="6"/>
    <s v="DCR"/>
    <s v="Reported in Chesapeake Bay and VA Waters Cleanup Plan Report"/>
    <x v="0"/>
    <x v="1"/>
    <x v="3"/>
    <x v="3"/>
    <x v="3"/>
    <x v="1"/>
    <n v="1"/>
    <n v="1"/>
    <n v="1"/>
    <n v="1"/>
    <n v="1"/>
    <n v="5"/>
    <n v="38"/>
  </r>
  <r>
    <x v="12"/>
    <x v="11"/>
    <x v="7"/>
    <s v="DCR"/>
    <s v="Number of BMPs installed/funded; Reported in Chesapeake Bay and VA Waters Cleanup Plan Report "/>
    <x v="0"/>
    <x v="2"/>
    <x v="4"/>
    <x v="4"/>
    <x v="4"/>
    <x v="3"/>
    <n v="1"/>
    <n v="1"/>
    <n v="1"/>
    <n v="1"/>
    <n v="1"/>
    <n v="5"/>
    <n v="39"/>
  </r>
  <r>
    <x v="13"/>
    <x v="12"/>
    <x v="1"/>
    <s v="DCR"/>
    <s v="Reported in Chesapeake Bay and VA Waters Cleanup Plan Report"/>
    <x v="0"/>
    <x v="3"/>
    <x v="5"/>
    <x v="5"/>
    <x v="5"/>
    <x v="4"/>
    <n v="1"/>
    <n v="1"/>
    <n v="1"/>
    <n v="1"/>
    <n v="1"/>
    <n v="5"/>
    <n v="40"/>
  </r>
  <r>
    <x v="14"/>
    <x v="13"/>
    <x v="8"/>
    <s v="DCR"/>
    <s v="Reported in Chesapeake Bay and VA Waters Cleanup Plan Report"/>
    <x v="0"/>
    <x v="3"/>
    <x v="5"/>
    <x v="5"/>
    <x v="5"/>
    <x v="4"/>
    <n v="1"/>
    <n v="1"/>
    <n v="1"/>
    <n v="1"/>
    <n v="1"/>
    <n v="5"/>
    <n v="41"/>
  </r>
  <r>
    <x v="15"/>
    <x v="14"/>
    <x v="1"/>
    <s v="VDACS"/>
    <s v="Number of complaints, number of responses and actions; Reported in Chesapeake Bay and VA Waters Cleanup Plan Report"/>
    <x v="0"/>
    <x v="4"/>
    <x v="6"/>
    <x v="6"/>
    <x v="6"/>
    <x v="5"/>
    <n v="1"/>
    <n v="1"/>
    <n v="1"/>
    <n v="1"/>
    <n v="1"/>
    <n v="5"/>
    <n v="42"/>
  </r>
  <r>
    <x v="16"/>
    <x v="15"/>
    <x v="9"/>
    <s v="DEQ"/>
    <s v="Number of ag BMPs installed in IP areas, entered into GRTS for 319(h) funded practices."/>
    <x v="0"/>
    <x v="0"/>
    <x v="7"/>
    <x v="7"/>
    <x v="7"/>
    <x v="6"/>
    <n v="1"/>
    <n v="1"/>
    <n v="1"/>
    <n v="1"/>
    <n v="1"/>
    <n v="5"/>
    <n v="43"/>
  </r>
  <r>
    <x v="17"/>
    <x v="16"/>
    <x v="10"/>
    <s v="DCR/ VDACS"/>
    <s v="Report progress every two years as part of Chesapeake Bay milestone reporting"/>
    <x v="0"/>
    <x v="5"/>
    <x v="8"/>
    <x v="8"/>
    <x v="8"/>
    <x v="7"/>
    <n v="0"/>
    <n v="1"/>
    <n v="0"/>
    <n v="1"/>
    <n v="0"/>
    <n v="2"/>
    <n v="44"/>
  </r>
  <r>
    <x v="18"/>
    <x v="17"/>
    <x v="7"/>
    <s v="DOF"/>
    <s v="# of Forestry BMPs funded"/>
    <x v="1"/>
    <x v="2"/>
    <x v="7"/>
    <x v="9"/>
    <x v="9"/>
    <x v="8"/>
    <n v="1"/>
    <n v="1"/>
    <n v="1"/>
    <n v="1"/>
    <n v="1"/>
    <n v="5"/>
    <n v="61"/>
  </r>
  <r>
    <x v="19"/>
    <x v="6"/>
    <x v="11"/>
    <s v="DOF"/>
    <s v="Reported in Chesapeake Bay and VA Waters Cleanup Plan Report"/>
    <x v="1"/>
    <x v="3"/>
    <x v="9"/>
    <x v="10"/>
    <x v="10"/>
    <x v="9"/>
    <n v="1"/>
    <n v="1"/>
    <n v="1"/>
    <n v="1"/>
    <n v="1"/>
    <n v="5"/>
    <n v="62"/>
  </r>
  <r>
    <x v="20"/>
    <x v="18"/>
    <x v="12"/>
    <s v="DOF"/>
    <s v="Reported in Chesapeake Bay and VA Waters Cleanup Plan Report"/>
    <x v="1"/>
    <x v="4"/>
    <x v="10"/>
    <x v="11"/>
    <x v="11"/>
    <x v="10"/>
    <n v="1"/>
    <n v="1"/>
    <n v="1"/>
    <n v="1"/>
    <n v="1"/>
    <n v="5"/>
    <n v="63"/>
  </r>
  <r>
    <x v="21"/>
    <x v="16"/>
    <x v="10"/>
    <s v="DOF"/>
    <s v="Report progress every two years as part of Chesapeake Bay milestone reporting "/>
    <x v="1"/>
    <x v="6"/>
    <x v="11"/>
    <x v="12"/>
    <x v="8"/>
    <x v="7"/>
    <n v="0"/>
    <n v="1"/>
    <n v="0"/>
    <n v="1"/>
    <n v="0"/>
    <n v="2"/>
    <n v="64"/>
  </r>
  <r>
    <x v="22"/>
    <x v="19"/>
    <x v="1"/>
    <s v="DOF"/>
    <s v="Reported in Chesapeake Bay and VA Waters Cleanup Plan Report"/>
    <x v="1"/>
    <x v="2"/>
    <x v="1"/>
    <x v="9"/>
    <x v="9"/>
    <x v="8"/>
    <n v="1"/>
    <n v="1"/>
    <n v="1"/>
    <n v="1"/>
    <n v="1"/>
    <n v="5"/>
    <n v="60"/>
  </r>
  <r>
    <x v="23"/>
    <x v="20"/>
    <x v="1"/>
    <s v="DMME"/>
    <s v="# of sites reclaimed and type of reclamation for orphaned sites, report $ spent on reclamation"/>
    <x v="2"/>
    <x v="7"/>
    <x v="12"/>
    <x v="13"/>
    <x v="12"/>
    <x v="10"/>
    <n v="1"/>
    <n v="1"/>
    <n v="1"/>
    <n v="1"/>
    <n v="1"/>
    <n v="5"/>
    <n v="54"/>
  </r>
  <r>
    <x v="24"/>
    <x v="21"/>
    <x v="13"/>
    <s v="DMME"/>
    <s v="Number of plans or reviews that addressed water quality"/>
    <x v="2"/>
    <x v="2"/>
    <x v="13"/>
    <x v="14"/>
    <x v="13"/>
    <x v="11"/>
    <n v="1"/>
    <n v="1"/>
    <n v="1"/>
    <n v="1"/>
    <n v="1"/>
    <n v="5"/>
    <n v="55"/>
  </r>
  <r>
    <x v="25"/>
    <x v="22"/>
    <x v="14"/>
    <s v="DMME"/>
    <s v="Report # of orphaned mined land (OML) sites inventoried, in number of watersheds (provide scale)"/>
    <x v="2"/>
    <x v="8"/>
    <x v="14"/>
    <x v="15"/>
    <x v="14"/>
    <x v="12"/>
    <n v="1"/>
    <n v="1"/>
    <n v="1"/>
    <n v="1"/>
    <n v="1"/>
    <n v="5"/>
    <n v="56"/>
  </r>
  <r>
    <x v="26"/>
    <x v="23"/>
    <x v="15"/>
    <s v="DMME"/>
    <s v="Number of investigations of environmental pollution"/>
    <x v="2"/>
    <x v="9"/>
    <x v="10"/>
    <x v="16"/>
    <x v="15"/>
    <x v="13"/>
    <n v="1"/>
    <n v="1"/>
    <n v="1"/>
    <n v="1"/>
    <n v="1"/>
    <n v="5"/>
    <n v="57"/>
  </r>
  <r>
    <x v="27"/>
    <x v="24"/>
    <x v="16"/>
    <s v="DMME/DEQ"/>
    <s v="Number of  meetings or initiatives"/>
    <x v="2"/>
    <x v="0"/>
    <x v="2"/>
    <x v="17"/>
    <x v="16"/>
    <x v="14"/>
    <n v="1"/>
    <n v="1"/>
    <n v="1"/>
    <n v="1"/>
    <n v="1"/>
    <n v="5"/>
    <n v="58"/>
  </r>
  <r>
    <x v="28"/>
    <x v="25"/>
    <x v="1"/>
    <s v="DEQ/DCR"/>
    <s v="Report progress annually as part of 319 annual report"/>
    <x v="3"/>
    <x v="0"/>
    <x v="0"/>
    <x v="18"/>
    <x v="17"/>
    <x v="15"/>
    <n v="1"/>
    <n v="1"/>
    <n v="1"/>
    <n v="1"/>
    <n v="1"/>
    <n v="5"/>
    <n v="45"/>
  </r>
  <r>
    <x v="29"/>
    <x v="26"/>
    <x v="1"/>
    <s v="DEQ"/>
    <s v="Report progress annually as part of Virginia’s Clean-Up Plan and Report"/>
    <x v="3"/>
    <x v="1"/>
    <x v="4"/>
    <x v="19"/>
    <x v="18"/>
    <x v="11"/>
    <n v="1"/>
    <n v="1"/>
    <n v="1"/>
    <n v="1"/>
    <n v="1"/>
    <n v="5"/>
    <n v="46"/>
  </r>
  <r>
    <x v="30"/>
    <x v="27"/>
    <x v="17"/>
    <s v="VDH"/>
    <s v="Hold at least one meeting or educational event with at least one partner every two years"/>
    <x v="3"/>
    <x v="4"/>
    <x v="7"/>
    <x v="20"/>
    <x v="19"/>
    <x v="16"/>
    <n v="1"/>
    <n v="0"/>
    <n v="1"/>
    <n v="0"/>
    <n v="1"/>
    <n v="3"/>
    <n v="47"/>
  </r>
  <r>
    <x v="31"/>
    <x v="28"/>
    <x v="1"/>
    <s v="DEQ"/>
    <s v="Report progress annually as part of Virginia’s Clean-Up Plan and Report"/>
    <x v="3"/>
    <x v="3"/>
    <x v="1"/>
    <x v="21"/>
    <x v="20"/>
    <x v="11"/>
    <n v="1"/>
    <n v="1"/>
    <n v="1"/>
    <n v="1"/>
    <n v="1"/>
    <n v="5"/>
    <n v="48"/>
  </r>
  <r>
    <x v="32"/>
    <x v="29"/>
    <x v="1"/>
    <s v="DEQ"/>
    <s v="Provide annual progress reports on roundtables, funded and active in a given year"/>
    <x v="4"/>
    <x v="0"/>
    <x v="15"/>
    <x v="22"/>
    <x v="21"/>
    <x v="7"/>
    <n v="1"/>
    <n v="1"/>
    <n v="1"/>
    <n v="1"/>
    <n v="1"/>
    <n v="5"/>
    <n v="65"/>
  </r>
  <r>
    <x v="33"/>
    <x v="30"/>
    <x v="7"/>
    <s v="DEQ"/>
    <s v="# of Septic System BMPs (BMPs funded by 319(h) reported into GRTS) and other sources."/>
    <x v="5"/>
    <x v="8"/>
    <x v="16"/>
    <x v="23"/>
    <x v="22"/>
    <x v="17"/>
    <n v="1"/>
    <n v="1"/>
    <n v="1"/>
    <n v="1"/>
    <n v="1"/>
    <n v="5"/>
    <n v="49"/>
  </r>
  <r>
    <x v="34"/>
    <x v="16"/>
    <x v="10"/>
    <s v="VDH"/>
    <s v="Report progress every two years as part of Chesapeake Bay milestone reporting"/>
    <x v="5"/>
    <x v="2"/>
    <x v="17"/>
    <x v="24"/>
    <x v="8"/>
    <x v="18"/>
    <n v="0"/>
    <n v="1"/>
    <n v="0"/>
    <n v="1"/>
    <n v="0"/>
    <n v="2"/>
    <n v="50"/>
  </r>
  <r>
    <x v="35"/>
    <x v="31"/>
    <x v="1"/>
    <s v="VDH/DCR/DEQ"/>
    <s v="Annually report 319-funded data into GRTS "/>
    <x v="5"/>
    <x v="3"/>
    <x v="1"/>
    <x v="25"/>
    <x v="23"/>
    <x v="10"/>
    <n v="1"/>
    <n v="1"/>
    <n v="1"/>
    <n v="1"/>
    <n v="1"/>
    <n v="5"/>
    <n v="51"/>
  </r>
  <r>
    <x v="36"/>
    <x v="32"/>
    <x v="18"/>
    <s v="VDH/DCR/DEQ"/>
    <s v="Annually report 319-funded data into GRTS "/>
    <x v="5"/>
    <x v="3"/>
    <x v="1"/>
    <x v="25"/>
    <x v="23"/>
    <x v="10"/>
    <n v="1"/>
    <n v="1"/>
    <n v="1"/>
    <n v="1"/>
    <n v="1"/>
    <n v="5"/>
    <n v="52"/>
  </r>
  <r>
    <x v="37"/>
    <x v="33"/>
    <x v="19"/>
    <s v="VDH/DCR/DEQ"/>
    <s v="Annually report 319-funded data into GRTS "/>
    <x v="5"/>
    <x v="3"/>
    <x v="1"/>
    <x v="25"/>
    <x v="23"/>
    <x v="10"/>
    <n v="1"/>
    <n v="1"/>
    <n v="1"/>
    <n v="1"/>
    <n v="1"/>
    <n v="5"/>
    <n v="53"/>
  </r>
  <r>
    <x v="38"/>
    <x v="16"/>
    <x v="10"/>
    <s v="VDH/DEQ/VCE/SWCD"/>
    <s v="Report progress every two years as part of Chesapeake Bay milestone reporting "/>
    <x v="6"/>
    <x v="2"/>
    <x v="18"/>
    <x v="26"/>
    <x v="8"/>
    <x v="7"/>
    <n v="0"/>
    <n v="1"/>
    <n v="0"/>
    <n v="1"/>
    <n v="0"/>
    <n v="2"/>
    <n v="59"/>
  </r>
  <r>
    <x v="39"/>
    <x v="34"/>
    <x v="20"/>
    <s v="DEQ"/>
    <s v="Update by 9/30/2024"/>
    <x v="7"/>
    <x v="4"/>
    <x v="19"/>
    <x v="27"/>
    <x v="24"/>
    <x v="7"/>
    <n v="0"/>
    <n v="0"/>
    <n v="0"/>
    <n v="0"/>
    <n v="1"/>
    <n v="1"/>
    <n v="1"/>
  </r>
  <r>
    <x v="40"/>
    <x v="35"/>
    <x v="21"/>
    <s v="DEQ"/>
    <s v="EPA–approved list of TMDL priorities by January 2023"/>
    <x v="7"/>
    <x v="0"/>
    <x v="20"/>
    <x v="28"/>
    <x v="25"/>
    <x v="19"/>
    <n v="0"/>
    <n v="0"/>
    <n v="0"/>
    <n v="1"/>
    <n v="0"/>
    <n v="1"/>
    <n v="2"/>
  </r>
  <r>
    <x v="41"/>
    <x v="36"/>
    <x v="21"/>
    <s v="DEQ"/>
    <s v="1st IP priority list complete by 2020, 2022 and 2024 (~15 new Plans/60 segments by 2024)"/>
    <x v="7"/>
    <x v="1"/>
    <x v="21"/>
    <x v="29"/>
    <x v="26"/>
    <x v="3"/>
    <n v="1"/>
    <n v="0"/>
    <n v="1"/>
    <n v="0"/>
    <n v="1"/>
    <n v="3"/>
    <n v="3"/>
  </r>
  <r>
    <x v="42"/>
    <x v="37"/>
    <x v="22"/>
    <s v="DEQ"/>
    <s v="1st IP priority list complete by 2020, 2022 and 2024 (~15 new Plans/60 segments by 2024)"/>
    <x v="7"/>
    <x v="1"/>
    <x v="21"/>
    <x v="29"/>
    <x v="26"/>
    <x v="3"/>
    <n v="3"/>
    <n v="3"/>
    <n v="3"/>
    <n v="3"/>
    <n v="3"/>
    <n v="15"/>
    <n v="4"/>
  </r>
  <r>
    <x v="43"/>
    <x v="38"/>
    <x v="23"/>
    <s v="DEQ"/>
    <s v="1st IP priority list complete by 2020, 2022 and 2024 (~15 new Plans/60 segments by 2024)"/>
    <x v="7"/>
    <x v="1"/>
    <x v="21"/>
    <x v="29"/>
    <x v="26"/>
    <x v="3"/>
    <n v="12"/>
    <n v="12"/>
    <n v="12"/>
    <n v="12"/>
    <n v="12"/>
    <n v="60"/>
    <n v="5"/>
  </r>
  <r>
    <x v="44"/>
    <x v="39"/>
    <x v="24"/>
    <s v="DEQ"/>
    <s v="RFA’s expected 2019, 2021, 2023; report on number of implementation projects active annually "/>
    <x v="7"/>
    <x v="3"/>
    <x v="3"/>
    <x v="30"/>
    <x v="27"/>
    <x v="20"/>
    <n v="1"/>
    <n v="1"/>
    <n v="0"/>
    <n v="1"/>
    <n v="0"/>
    <n v="3"/>
    <n v="6"/>
  </r>
  <r>
    <x v="45"/>
    <x v="40"/>
    <x v="25"/>
    <s v="DEQ"/>
    <s v="RFA’s expected 2019, 2021, 2023; report on number of implementation projects active annually "/>
    <x v="7"/>
    <x v="3"/>
    <x v="3"/>
    <x v="30"/>
    <x v="27"/>
    <x v="20"/>
    <n v="10"/>
    <n v="10"/>
    <n v="10"/>
    <n v="10"/>
    <n v="10"/>
    <n v="50"/>
    <n v="7"/>
  </r>
  <r>
    <x v="46"/>
    <x v="41"/>
    <x v="26"/>
    <s v="DEQ"/>
    <s v="RFA’s expected 2019, 2021, 2023; report on number of implementation projects active annually "/>
    <x v="7"/>
    <x v="3"/>
    <x v="3"/>
    <x v="30"/>
    <x v="27"/>
    <x v="20"/>
    <n v="2"/>
    <n v="2"/>
    <n v="2"/>
    <n v="2"/>
    <n v="2"/>
    <n v="10"/>
    <n v="8"/>
  </r>
  <r>
    <x v="47"/>
    <x v="42"/>
    <x v="27"/>
    <s v="DEQ"/>
    <s v="Gudelines issued 2019, 2021, 2023"/>
    <x v="7"/>
    <x v="3"/>
    <x v="10"/>
    <x v="31"/>
    <x v="28"/>
    <x v="20"/>
    <n v="1"/>
    <n v="1"/>
    <n v="0"/>
    <n v="1"/>
    <n v="0"/>
    <n v="3"/>
    <n v="9"/>
  </r>
  <r>
    <x v="48"/>
    <x v="43"/>
    <x v="28"/>
    <s v="DEQ"/>
    <s v="Update at least once before 2024"/>
    <x v="7"/>
    <x v="3"/>
    <x v="5"/>
    <x v="32"/>
    <x v="29"/>
    <x v="2"/>
    <n v="1"/>
    <n v="1"/>
    <n v="1"/>
    <n v="1"/>
    <n v="1"/>
    <n v="5"/>
    <n v="10"/>
  </r>
  <r>
    <x v="49"/>
    <x v="44"/>
    <x v="28"/>
    <s v="DEQ"/>
    <s v="Update IP CEDS at least once before 2024"/>
    <x v="7"/>
    <x v="3"/>
    <x v="5"/>
    <x v="33"/>
    <x v="30"/>
    <x v="2"/>
    <m/>
    <m/>
    <m/>
    <m/>
    <n v="1"/>
    <n v="1"/>
    <n v="11"/>
  </r>
  <r>
    <x v="50"/>
    <x v="45"/>
    <x v="1"/>
    <s v="DEQ/DCR"/>
    <s v="Report 2020, 2022, 2024 "/>
    <x v="7"/>
    <x v="0"/>
    <x v="0"/>
    <x v="34"/>
    <x v="31"/>
    <x v="21"/>
    <n v="1"/>
    <n v="0"/>
    <n v="1"/>
    <n v="0"/>
    <n v="1"/>
    <n v="3"/>
    <n v="12"/>
  </r>
  <r>
    <x v="51"/>
    <x v="46"/>
    <x v="29"/>
    <s v="DEQ/DCR/ DMME"/>
    <s v="Annually report 319-funded data into GRTS "/>
    <x v="7"/>
    <x v="3"/>
    <x v="9"/>
    <x v="35"/>
    <x v="23"/>
    <x v="21"/>
    <n v="1"/>
    <n v="1"/>
    <n v="1"/>
    <n v="1"/>
    <n v="1"/>
    <n v="5"/>
    <n v="13"/>
  </r>
  <r>
    <x v="52"/>
    <x v="47"/>
    <x v="29"/>
    <s v="DEQ/DCR/ DMME"/>
    <s v="Pollution Reductions in IP areas from all funding sources"/>
    <x v="7"/>
    <x v="3"/>
    <x v="9"/>
    <x v="35"/>
    <x v="23"/>
    <x v="21"/>
    <n v="1"/>
    <n v="1"/>
    <n v="1"/>
    <n v="1"/>
    <n v="1"/>
    <n v="5"/>
    <n v="14"/>
  </r>
  <r>
    <x v="53"/>
    <x v="48"/>
    <x v="29"/>
    <s v="DEQ/DCR/ DMME"/>
    <s v="Pollution Reductions in IP areas from all funding sources"/>
    <x v="7"/>
    <x v="3"/>
    <x v="9"/>
    <x v="35"/>
    <x v="23"/>
    <x v="21"/>
    <n v="1"/>
    <n v="1"/>
    <n v="1"/>
    <n v="1"/>
    <n v="1"/>
    <n v="5"/>
    <n v="15"/>
  </r>
  <r>
    <x v="54"/>
    <x v="49"/>
    <x v="29"/>
    <s v="DEQ/DCR/ DMME"/>
    <s v="Pollution Reductions in IP areas from all funding sources"/>
    <x v="7"/>
    <x v="3"/>
    <x v="9"/>
    <x v="35"/>
    <x v="23"/>
    <x v="21"/>
    <n v="1"/>
    <n v="1"/>
    <n v="1"/>
    <n v="1"/>
    <n v="1"/>
    <n v="5"/>
    <n v="16"/>
  </r>
  <r>
    <x v="55"/>
    <x v="50"/>
    <x v="29"/>
    <s v="DEQ/DCR/ DMME"/>
    <s v="Pollution Reductions in IP areas from all funding sources"/>
    <x v="7"/>
    <x v="3"/>
    <x v="9"/>
    <x v="35"/>
    <x v="23"/>
    <x v="21"/>
    <n v="1"/>
    <n v="1"/>
    <n v="1"/>
    <n v="1"/>
    <n v="1"/>
    <n v="5"/>
    <n v="17"/>
  </r>
  <r>
    <x v="56"/>
    <x v="51"/>
    <x v="30"/>
    <s v="DEQ, based upon data from partners"/>
    <s v="Provide annual progress reports for 5 to 10 319-funded implementation projects active in a given year. Enter BMP data into GRTS and WPT. "/>
    <x v="7"/>
    <x v="3"/>
    <x v="22"/>
    <x v="36"/>
    <x v="32"/>
    <x v="18"/>
    <n v="5"/>
    <n v="5"/>
    <n v="5"/>
    <n v="5"/>
    <n v="5"/>
    <n v="25"/>
    <n v="18"/>
  </r>
  <r>
    <x v="57"/>
    <x v="52"/>
    <x v="31"/>
    <s v="DEQ, based upon data from partners"/>
    <s v="Provide annual progress reports for 5 to 10 319-funded implementation projects active in a given year. Enter BMP data into GRTS and WPT. "/>
    <x v="7"/>
    <x v="3"/>
    <x v="22"/>
    <x v="36"/>
    <x v="32"/>
    <x v="18"/>
    <n v="1"/>
    <n v="1"/>
    <n v="1"/>
    <n v="1"/>
    <n v="1"/>
    <n v="5"/>
    <n v="19"/>
  </r>
  <r>
    <x v="58"/>
    <x v="53"/>
    <x v="32"/>
    <s v="DEQ, based upon data from partners"/>
    <s v="Provide annual progress reports for 5 to 10 319-funded implementation projects active in a given year. Enter BMP data into GRTS and WPT. "/>
    <x v="7"/>
    <x v="3"/>
    <x v="22"/>
    <x v="36"/>
    <x v="32"/>
    <x v="18"/>
    <n v="1"/>
    <n v="1"/>
    <n v="1"/>
    <n v="1"/>
    <n v="1"/>
    <n v="5"/>
    <n v="20"/>
  </r>
  <r>
    <x v="59"/>
    <x v="54"/>
    <x v="1"/>
    <s v="DEQ"/>
    <s v="Report number of stations and parameters, monitored in IP project areas. "/>
    <x v="7"/>
    <x v="10"/>
    <x v="23"/>
    <x v="37"/>
    <x v="33"/>
    <x v="6"/>
    <n v="1"/>
    <n v="1"/>
    <n v="1"/>
    <n v="1"/>
    <n v="1"/>
    <n v="5"/>
    <n v="21"/>
  </r>
  <r>
    <x v="60"/>
    <x v="55"/>
    <x v="1"/>
    <s v="DEQ/ NRCS"/>
    <s v="Three NWQI projects with monitoring funded by 319"/>
    <x v="7"/>
    <x v="10"/>
    <x v="23"/>
    <x v="38"/>
    <x v="34"/>
    <x v="22"/>
    <n v="3"/>
    <n v="3"/>
    <n v="3"/>
    <n v="3"/>
    <n v="3"/>
    <n v="15"/>
    <n v="22"/>
  </r>
  <r>
    <x v="61"/>
    <x v="56"/>
    <x v="33"/>
    <s v="DEQ/ NRCS"/>
    <s v="Three NWQI projects with monitoring funded by 319"/>
    <x v="7"/>
    <x v="10"/>
    <x v="23"/>
    <x v="38"/>
    <x v="34"/>
    <x v="22"/>
    <n v="3"/>
    <n v="3"/>
    <n v="3"/>
    <n v="3"/>
    <n v="3"/>
    <n v="15"/>
    <n v="23"/>
  </r>
  <r>
    <x v="62"/>
    <x v="57"/>
    <x v="1"/>
    <s v="DEQ/DCR/DMME"/>
    <s v="Report  from Integrated Report"/>
    <x v="7"/>
    <x v="10"/>
    <x v="24"/>
    <x v="39"/>
    <x v="35"/>
    <x v="0"/>
    <m/>
    <n v="1"/>
    <m/>
    <n v="1"/>
    <m/>
    <n v="2"/>
    <n v="24"/>
  </r>
  <r>
    <x v="63"/>
    <x v="58"/>
    <x v="34"/>
    <s v="DEQ/DCR/DMME"/>
    <s v="3 success stories per year, 15 by 2024. Report delisting in integrated report (2020, 2022, and 2024)"/>
    <x v="7"/>
    <x v="10"/>
    <x v="24"/>
    <x v="39"/>
    <x v="35"/>
    <x v="0"/>
    <n v="3"/>
    <n v="3"/>
    <n v="3"/>
    <n v="3"/>
    <n v="3"/>
    <n v="15"/>
    <n v="25"/>
  </r>
  <r>
    <x v="64"/>
    <x v="59"/>
    <x v="17"/>
    <s v="DEQ/ Partners"/>
    <s v="Hold two interagency meetings per year with at least one target partner"/>
    <x v="7"/>
    <x v="10"/>
    <x v="25"/>
    <x v="40"/>
    <x v="36"/>
    <x v="23"/>
    <n v="2"/>
    <n v="2"/>
    <n v="2"/>
    <n v="2"/>
    <n v="2"/>
    <n v="10"/>
    <n v="2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Key Program Area">
  <location ref="A3:I100" firstHeaderRow="0" firstDataRow="1" firstDataCol="4"/>
  <pivotFields count="80">
    <pivotField axis="axisRow" outline="0" showAll="0" defaultSubtotal="0">
      <items count="22">
        <item x="0"/>
        <item x="12"/>
        <item x="2"/>
        <item x="5"/>
        <item x="15"/>
        <item x="3"/>
        <item x="11"/>
        <item x="17"/>
        <item x="1"/>
        <item x="16"/>
        <item x="19"/>
        <item x="8"/>
        <item x="4"/>
        <item x="9"/>
        <item x="13"/>
        <item x="10"/>
        <item x="14"/>
        <item x="20"/>
        <item x="7"/>
        <item x="18"/>
        <item x="6"/>
        <item x="21"/>
      </items>
    </pivotField>
    <pivotField axis="axisRow" outline="0" showAll="0" defaultSubtotal="0">
      <items count="9">
        <item h="1" x="0"/>
        <item x="2"/>
        <item x="6"/>
        <item x="7"/>
        <item x="4"/>
        <item x="5"/>
        <item x="3"/>
        <item x="1"/>
        <item x="8"/>
      </items>
    </pivotField>
    <pivotField axis="axisRow" showAll="0">
      <items count="30">
        <item x="0"/>
        <item x="6"/>
        <item x="24"/>
        <item x="14"/>
        <item x="18"/>
        <item x="10"/>
        <item x="22"/>
        <item x="1"/>
        <item x="28"/>
        <item x="11"/>
        <item x="19"/>
        <item x="25"/>
        <item x="2"/>
        <item x="7"/>
        <item x="15"/>
        <item x="23"/>
        <item x="12"/>
        <item x="20"/>
        <item x="8"/>
        <item x="26"/>
        <item x="16"/>
        <item x="3"/>
        <item x="9"/>
        <item x="4"/>
        <item x="17"/>
        <item x="21"/>
        <item x="13"/>
        <item x="27"/>
        <item x="5"/>
        <item t="default"/>
      </items>
    </pivotField>
    <pivotField axis="axisRow" outline="0" showAll="0" defaultSubtotal="0">
      <items count="69">
        <item x="0"/>
        <item x="1"/>
        <item x="16"/>
        <item x="67"/>
        <item x="30"/>
        <item x="50"/>
        <item x="34"/>
        <item x="54"/>
        <item x="40"/>
        <item x="49"/>
        <item x="25"/>
        <item x="63"/>
        <item x="10"/>
        <item x="26"/>
        <item x="11"/>
        <item x="64"/>
        <item x="65"/>
        <item x="27"/>
        <item x="12"/>
        <item x="66"/>
        <item x="28"/>
        <item x="13"/>
        <item x="14"/>
        <item x="29"/>
        <item x="15"/>
        <item x="2"/>
        <item x="31"/>
        <item x="51"/>
        <item x="17"/>
        <item x="35"/>
        <item x="55"/>
        <item x="68"/>
        <item x="41"/>
        <item x="3"/>
        <item x="32"/>
        <item x="52"/>
        <item x="18"/>
        <item x="42"/>
        <item x="56"/>
        <item x="36"/>
        <item x="4"/>
        <item x="43"/>
        <item x="53"/>
        <item x="37"/>
        <item x="57"/>
        <item x="19"/>
        <item x="33"/>
        <item x="20"/>
        <item x="5"/>
        <item x="44"/>
        <item x="38"/>
        <item x="58"/>
        <item x="6"/>
        <item x="45"/>
        <item x="21"/>
        <item x="59"/>
        <item x="39"/>
        <item x="7"/>
        <item x="46"/>
        <item x="60"/>
        <item x="22"/>
        <item x="47"/>
        <item x="61"/>
        <item x="23"/>
        <item x="8"/>
        <item x="24"/>
        <item x="48"/>
        <item x="9"/>
        <item x="62"/>
      </items>
    </pivotField>
    <pivotField axis="axisRow" showAll="0">
      <items count="44">
        <item x="0"/>
        <item x="13"/>
        <item x="15"/>
        <item x="17"/>
        <item x="19"/>
        <item x="14"/>
        <item x="20"/>
        <item x="21"/>
        <item x="16"/>
        <item x="18"/>
        <item x="38"/>
        <item x="37"/>
        <item x="41"/>
        <item x="40"/>
        <item x="39"/>
        <item x="35"/>
        <item x="30"/>
        <item x="32"/>
        <item x="33"/>
        <item x="34"/>
        <item x="31"/>
        <item x="22"/>
        <item x="23"/>
        <item x="25"/>
        <item x="24"/>
        <item x="42"/>
        <item x="28"/>
        <item x="26"/>
        <item x="36"/>
        <item x="9"/>
        <item x="2"/>
        <item x="10"/>
        <item x="11"/>
        <item x="12"/>
        <item x="3"/>
        <item x="4"/>
        <item x="5"/>
        <item x="8"/>
        <item x="1"/>
        <item x="6"/>
        <item x="7"/>
        <item x="27"/>
        <item x="29"/>
        <item t="default"/>
      </items>
    </pivotField>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5">
    <field x="1"/>
    <field x="2"/>
    <field x="3"/>
    <field x="0"/>
    <field x="4"/>
  </rowFields>
  <rowItems count="97">
    <i>
      <x v="1"/>
      <x v="1"/>
    </i>
    <i r="2">
      <x v="2"/>
      <x v="13"/>
      <x v="1"/>
    </i>
    <i r="2">
      <x v="28"/>
      <x v="15"/>
      <x v="5"/>
    </i>
    <i r="2">
      <x v="36"/>
      <x v="6"/>
      <x v="2"/>
    </i>
    <i r="2">
      <x v="45"/>
      <x v="5"/>
      <x v="8"/>
    </i>
    <i r="2">
      <x v="47"/>
      <x v="13"/>
      <x v="3"/>
    </i>
    <i r="2">
      <x v="54"/>
      <x v="18"/>
      <x v="9"/>
    </i>
    <i r="1">
      <x v="13"/>
    </i>
    <i r="2">
      <x v="60"/>
      <x v="1"/>
      <x v="4"/>
    </i>
    <i r="2">
      <x v="63"/>
      <x v="14"/>
      <x v="4"/>
    </i>
    <i r="2">
      <x v="65"/>
      <x v="13"/>
      <x v="4"/>
    </i>
    <i r="1">
      <x v="18"/>
    </i>
    <i r="2">
      <x v="10"/>
      <x v="14"/>
      <x v="5"/>
    </i>
    <i r="2">
      <x v="13"/>
      <x v="16"/>
      <x v="6"/>
    </i>
    <i r="1">
      <x v="22"/>
    </i>
    <i r="2">
      <x v="17"/>
      <x v="16"/>
      <x v="7"/>
    </i>
    <i r="2">
      <x v="20"/>
      <x v="14"/>
      <x v="7"/>
    </i>
    <i r="2">
      <x v="23"/>
      <x v="4"/>
      <x v="7"/>
    </i>
    <i>
      <x v="2"/>
      <x v="6"/>
    </i>
    <i r="2">
      <x v="5"/>
      <x v="1"/>
      <x v="28"/>
    </i>
    <i r="1">
      <x v="15"/>
    </i>
    <i r="2">
      <x v="27"/>
      <x v="1"/>
      <x v="28"/>
    </i>
    <i r="2">
      <x v="35"/>
      <x v="18"/>
      <x v="28"/>
    </i>
    <i r="2">
      <x v="42"/>
      <x v="5"/>
      <x v="28"/>
    </i>
    <i>
      <x v="3"/>
      <x v="2"/>
    </i>
    <i r="2">
      <x v="7"/>
      <x v="10"/>
      <x v="11"/>
    </i>
    <i r="1">
      <x v="11"/>
    </i>
    <i r="2">
      <x v="30"/>
      <x v="17"/>
      <x v="10"/>
    </i>
    <i r="2">
      <x v="38"/>
      <x v="1"/>
      <x v="14"/>
    </i>
    <i r="2">
      <x v="44"/>
      <x v="14"/>
      <x v="14"/>
    </i>
    <i r="2">
      <x v="51"/>
      <x v="16"/>
      <x v="14"/>
    </i>
    <i r="2">
      <x v="55"/>
      <x v="13"/>
      <x v="14"/>
    </i>
    <i r="2">
      <x v="59"/>
      <x v="2"/>
      <x v="14"/>
    </i>
    <i r="1">
      <x v="19"/>
    </i>
    <i r="2">
      <x v="11"/>
      <x v="21"/>
      <x v="14"/>
    </i>
    <i r="2">
      <x v="62"/>
      <x v="1"/>
      <x v="13"/>
    </i>
    <i r="2">
      <x v="68"/>
      <x v="6"/>
      <x v="12"/>
    </i>
    <i r="1">
      <x v="27"/>
    </i>
    <i r="2">
      <x v="15"/>
      <x v="6"/>
      <x v="14"/>
    </i>
    <i r="2">
      <x v="16"/>
      <x v="16"/>
      <x v="14"/>
    </i>
    <i r="2">
      <x v="19"/>
      <x v="16"/>
      <x v="14"/>
    </i>
    <i>
      <x v="4"/>
      <x v="3"/>
    </i>
    <i r="2">
      <x v="6"/>
      <x v="18"/>
      <x v="27"/>
    </i>
    <i r="1">
      <x v="14"/>
    </i>
    <i r="2">
      <x v="29"/>
      <x v="14"/>
      <x v="27"/>
    </i>
    <i r="1">
      <x v="20"/>
    </i>
    <i r="2">
      <x v="39"/>
      <x v="9"/>
      <x v="41"/>
    </i>
    <i r="1">
      <x v="24"/>
    </i>
    <i r="2">
      <x v="43"/>
      <x v="7"/>
      <x v="26"/>
    </i>
    <i r="2">
      <x v="50"/>
      <x v="12"/>
      <x v="42"/>
    </i>
    <i r="2">
      <x v="56"/>
      <x v="5"/>
      <x v="27"/>
    </i>
    <i>
      <x v="5"/>
      <x v="4"/>
    </i>
    <i r="2">
      <x v="8"/>
      <x v="1"/>
      <x v="16"/>
    </i>
    <i r="2">
      <x v="32"/>
      <x v="1"/>
      <x v="16"/>
    </i>
    <i r="2">
      <x v="37"/>
      <x v="6"/>
      <x v="16"/>
    </i>
    <i r="2">
      <x v="41"/>
      <x v="20"/>
      <x v="16"/>
    </i>
    <i r="2">
      <x v="49"/>
      <x v="20"/>
      <x v="20"/>
    </i>
    <i r="1">
      <x v="10"/>
    </i>
    <i r="2">
      <x v="53"/>
      <x v="1"/>
      <x v="17"/>
    </i>
    <i r="1">
      <x v="17"/>
    </i>
    <i r="2">
      <x v="58"/>
      <x v="6"/>
      <x v="18"/>
    </i>
    <i r="2">
      <x v="61"/>
      <x v="14"/>
      <x v="19"/>
    </i>
    <i r="2">
      <x v="66"/>
      <x v="20"/>
      <x v="15"/>
    </i>
    <i r="1">
      <x v="25"/>
    </i>
    <i r="2">
      <x v="9"/>
      <x v="19"/>
      <x v="18"/>
    </i>
    <i>
      <x v="6"/>
      <x v="5"/>
    </i>
    <i r="2">
      <x v="4"/>
      <x v="12"/>
      <x v="21"/>
    </i>
    <i r="1">
      <x v="9"/>
    </i>
    <i r="2">
      <x v="26"/>
      <x v="16"/>
      <x v="22"/>
    </i>
    <i r="1">
      <x v="16"/>
    </i>
    <i r="2">
      <x v="34"/>
      <x v="14"/>
      <x v="24"/>
    </i>
    <i r="1">
      <x v="26"/>
    </i>
    <i r="2">
      <x v="46"/>
      <x v="16"/>
      <x v="23"/>
    </i>
    <i>
      <x v="7"/>
      <x v="7"/>
    </i>
    <i r="2">
      <x v="1"/>
      <x v="8"/>
      <x v="38"/>
    </i>
    <i r="2">
      <x v="25"/>
      <x v="2"/>
      <x v="30"/>
    </i>
    <i r="2">
      <x v="33"/>
      <x v="2"/>
      <x v="30"/>
    </i>
    <i r="2">
      <x v="40"/>
      <x v="2"/>
      <x v="30"/>
    </i>
    <i r="1">
      <x v="12"/>
    </i>
    <i r="2">
      <x v="48"/>
      <x v="2"/>
      <x v="34"/>
    </i>
    <i r="2">
      <x v="52"/>
      <x v="2"/>
      <x v="34"/>
    </i>
    <i r="1">
      <x v="21"/>
    </i>
    <i r="2">
      <x v="12"/>
      <x v="20"/>
      <x v="40"/>
    </i>
    <i r="2">
      <x v="14"/>
      <x v="3"/>
      <x v="37"/>
    </i>
    <i r="2">
      <x v="57"/>
      <x v="5"/>
      <x v="35"/>
    </i>
    <i r="2">
      <x v="64"/>
      <x v="12"/>
      <x v="36"/>
    </i>
    <i r="2">
      <x v="67"/>
      <x v="3"/>
      <x v="39"/>
    </i>
    <i r="1">
      <x v="23"/>
    </i>
    <i r="2">
      <x v="18"/>
      <x v="18"/>
      <x v="29"/>
    </i>
    <i r="1">
      <x v="28"/>
    </i>
    <i r="2">
      <x v="21"/>
      <x v="3"/>
      <x v="31"/>
    </i>
    <i r="2">
      <x v="22"/>
      <x v="3"/>
      <x v="32"/>
    </i>
    <i r="2">
      <x v="24"/>
      <x v="11"/>
      <x v="33"/>
    </i>
    <i>
      <x v="8"/>
      <x v="8"/>
    </i>
    <i r="2">
      <x v="3"/>
      <x v="18"/>
      <x v="25"/>
    </i>
    <i r="2">
      <x v="31"/>
      <x v="5"/>
      <x v="25"/>
    </i>
    <i t="grand">
      <x/>
    </i>
  </rowItems>
  <colFields count="1">
    <field x="-2"/>
  </colFields>
  <colItems count="5">
    <i>
      <x/>
    </i>
    <i i="1">
      <x v="1"/>
    </i>
    <i i="2">
      <x v="2"/>
    </i>
    <i i="3">
      <x v="3"/>
    </i>
    <i i="4">
      <x v="4"/>
    </i>
  </colItems>
  <dataFields count="5">
    <dataField name="FY20 Progress" fld="5" subtotal="count" baseField="0" baseItem="0"/>
    <dataField name="FY21 Progress" fld="6" subtotal="count" baseField="0" baseItem="0"/>
    <dataField name="FY22 Progress" fld="7" subtotal="count" baseField="0" baseItem="0"/>
    <dataField name="FY23 Progress" fld="8" subtotal="count" baseField="0" baseItem="0"/>
    <dataField name="FY24 Progress" fld="9" subtotal="count" baseField="0" baseItem="0"/>
  </dataFields>
  <formats count="642">
    <format dxfId="1182">
      <pivotArea type="all" dataOnly="0" outline="0" fieldPosition="0"/>
    </format>
    <format dxfId="1181">
      <pivotArea field="1" type="button" dataOnly="0" labelOnly="1" outline="0" axis="axisRow" fieldPosition="0"/>
    </format>
    <format dxfId="1180">
      <pivotArea dataOnly="0" labelOnly="1" fieldPosition="0">
        <references count="1">
          <reference field="1" count="0"/>
        </references>
      </pivotArea>
    </format>
    <format dxfId="1179">
      <pivotArea dataOnly="0" labelOnly="1" grandRow="1" outline="0" fieldPosition="0"/>
    </format>
    <format dxfId="1178">
      <pivotArea dataOnly="0" labelOnly="1" fieldPosition="0">
        <references count="2">
          <reference field="1" count="1" selected="0">
            <x v="1"/>
          </reference>
          <reference field="2" count="4">
            <x v="1"/>
            <x v="13"/>
            <x v="18"/>
            <x v="22"/>
          </reference>
        </references>
      </pivotArea>
    </format>
    <format dxfId="1177">
      <pivotArea dataOnly="0" labelOnly="1" fieldPosition="0">
        <references count="2">
          <reference field="1" count="1" selected="0">
            <x v="2"/>
          </reference>
          <reference field="2" count="2">
            <x v="6"/>
            <x v="15"/>
          </reference>
        </references>
      </pivotArea>
    </format>
    <format dxfId="1176">
      <pivotArea dataOnly="0" labelOnly="1" fieldPosition="0">
        <references count="2">
          <reference field="1" count="1" selected="0">
            <x v="3"/>
          </reference>
          <reference field="2" count="4">
            <x v="2"/>
            <x v="11"/>
            <x v="19"/>
            <x v="27"/>
          </reference>
        </references>
      </pivotArea>
    </format>
    <format dxfId="1175">
      <pivotArea dataOnly="0" labelOnly="1" fieldPosition="0">
        <references count="2">
          <reference field="1" count="1" selected="0">
            <x v="4"/>
          </reference>
          <reference field="2" count="4">
            <x v="3"/>
            <x v="14"/>
            <x v="20"/>
            <x v="24"/>
          </reference>
        </references>
      </pivotArea>
    </format>
    <format dxfId="1174">
      <pivotArea dataOnly="0" labelOnly="1" fieldPosition="0">
        <references count="2">
          <reference field="1" count="1" selected="0">
            <x v="5"/>
          </reference>
          <reference field="2" count="4">
            <x v="4"/>
            <x v="10"/>
            <x v="17"/>
            <x v="25"/>
          </reference>
        </references>
      </pivotArea>
    </format>
    <format dxfId="1173">
      <pivotArea dataOnly="0" labelOnly="1" fieldPosition="0">
        <references count="2">
          <reference field="1" count="1" selected="0">
            <x v="6"/>
          </reference>
          <reference field="2" count="4">
            <x v="5"/>
            <x v="9"/>
            <x v="16"/>
            <x v="26"/>
          </reference>
        </references>
      </pivotArea>
    </format>
    <format dxfId="1172">
      <pivotArea dataOnly="0" labelOnly="1" fieldPosition="0">
        <references count="2">
          <reference field="1" count="1" selected="0">
            <x v="7"/>
          </reference>
          <reference field="2" count="5">
            <x v="7"/>
            <x v="12"/>
            <x v="21"/>
            <x v="23"/>
            <x v="28"/>
          </reference>
        </references>
      </pivotArea>
    </format>
    <format dxfId="1171">
      <pivotArea dataOnly="0" labelOnly="1" fieldPosition="0">
        <references count="2">
          <reference field="1" count="1" selected="0">
            <x v="8"/>
          </reference>
          <reference field="2" count="1">
            <x v="8"/>
          </reference>
        </references>
      </pivotArea>
    </format>
    <format dxfId="1170">
      <pivotArea dataOnly="0" labelOnly="1" fieldPosition="0">
        <references count="3">
          <reference field="1" count="1" selected="0">
            <x v="1"/>
          </reference>
          <reference field="2" count="1" selected="0">
            <x v="1"/>
          </reference>
          <reference field="3" count="6">
            <x v="2"/>
            <x v="28"/>
            <x v="36"/>
            <x v="45"/>
            <x v="47"/>
            <x v="54"/>
          </reference>
        </references>
      </pivotArea>
    </format>
    <format dxfId="1169">
      <pivotArea dataOnly="0" labelOnly="1" fieldPosition="0">
        <references count="3">
          <reference field="1" count="1" selected="0">
            <x v="1"/>
          </reference>
          <reference field="2" count="1" selected="0">
            <x v="13"/>
          </reference>
          <reference field="3" count="3">
            <x v="60"/>
            <x v="63"/>
            <x v="65"/>
          </reference>
        </references>
      </pivotArea>
    </format>
    <format dxfId="1168">
      <pivotArea dataOnly="0" labelOnly="1" fieldPosition="0">
        <references count="3">
          <reference field="1" count="1" selected="0">
            <x v="1"/>
          </reference>
          <reference field="2" count="1" selected="0">
            <x v="18"/>
          </reference>
          <reference field="3" count="2">
            <x v="10"/>
            <x v="13"/>
          </reference>
        </references>
      </pivotArea>
    </format>
    <format dxfId="1167">
      <pivotArea dataOnly="0" labelOnly="1" fieldPosition="0">
        <references count="3">
          <reference field="1" count="1" selected="0">
            <x v="1"/>
          </reference>
          <reference field="2" count="1" selected="0">
            <x v="22"/>
          </reference>
          <reference field="3" count="3">
            <x v="17"/>
            <x v="20"/>
            <x v="23"/>
          </reference>
        </references>
      </pivotArea>
    </format>
    <format dxfId="1166">
      <pivotArea dataOnly="0" labelOnly="1" fieldPosition="0">
        <references count="3">
          <reference field="1" count="1" selected="0">
            <x v="2"/>
          </reference>
          <reference field="2" count="1" selected="0">
            <x v="6"/>
          </reference>
          <reference field="3" count="1">
            <x v="5"/>
          </reference>
        </references>
      </pivotArea>
    </format>
    <format dxfId="1165">
      <pivotArea dataOnly="0" labelOnly="1" fieldPosition="0">
        <references count="3">
          <reference field="1" count="1" selected="0">
            <x v="2"/>
          </reference>
          <reference field="2" count="1" selected="0">
            <x v="15"/>
          </reference>
          <reference field="3" count="3">
            <x v="27"/>
            <x v="35"/>
            <x v="42"/>
          </reference>
        </references>
      </pivotArea>
    </format>
    <format dxfId="1164">
      <pivotArea dataOnly="0" labelOnly="1" fieldPosition="0">
        <references count="3">
          <reference field="1" count="1" selected="0">
            <x v="3"/>
          </reference>
          <reference field="2" count="1" selected="0">
            <x v="2"/>
          </reference>
          <reference field="3" count="1">
            <x v="7"/>
          </reference>
        </references>
      </pivotArea>
    </format>
    <format dxfId="1163">
      <pivotArea dataOnly="0" labelOnly="1" fieldPosition="0">
        <references count="3">
          <reference field="1" count="1" selected="0">
            <x v="3"/>
          </reference>
          <reference field="2" count="1" selected="0">
            <x v="11"/>
          </reference>
          <reference field="3" count="6">
            <x v="30"/>
            <x v="38"/>
            <x v="44"/>
            <x v="51"/>
            <x v="55"/>
            <x v="59"/>
          </reference>
        </references>
      </pivotArea>
    </format>
    <format dxfId="1162">
      <pivotArea dataOnly="0" labelOnly="1" fieldPosition="0">
        <references count="3">
          <reference field="1" count="1" selected="0">
            <x v="3"/>
          </reference>
          <reference field="2" count="1" selected="0">
            <x v="19"/>
          </reference>
          <reference field="3" count="3">
            <x v="11"/>
            <x v="62"/>
            <x v="68"/>
          </reference>
        </references>
      </pivotArea>
    </format>
    <format dxfId="1161">
      <pivotArea dataOnly="0" labelOnly="1" fieldPosition="0">
        <references count="3">
          <reference field="1" count="1" selected="0">
            <x v="3"/>
          </reference>
          <reference field="2" count="1" selected="0">
            <x v="27"/>
          </reference>
          <reference field="3" count="3">
            <x v="15"/>
            <x v="16"/>
            <x v="19"/>
          </reference>
        </references>
      </pivotArea>
    </format>
    <format dxfId="1160">
      <pivotArea dataOnly="0" labelOnly="1" fieldPosition="0">
        <references count="3">
          <reference field="1" count="1" selected="0">
            <x v="4"/>
          </reference>
          <reference field="2" count="1" selected="0">
            <x v="3"/>
          </reference>
          <reference field="3" count="1">
            <x v="6"/>
          </reference>
        </references>
      </pivotArea>
    </format>
    <format dxfId="1159">
      <pivotArea dataOnly="0" labelOnly="1" fieldPosition="0">
        <references count="3">
          <reference field="1" count="1" selected="0">
            <x v="4"/>
          </reference>
          <reference field="2" count="1" selected="0">
            <x v="14"/>
          </reference>
          <reference field="3" count="1">
            <x v="29"/>
          </reference>
        </references>
      </pivotArea>
    </format>
    <format dxfId="1158">
      <pivotArea dataOnly="0" labelOnly="1" fieldPosition="0">
        <references count="3">
          <reference field="1" count="1" selected="0">
            <x v="4"/>
          </reference>
          <reference field="2" count="1" selected="0">
            <x v="20"/>
          </reference>
          <reference field="3" count="1">
            <x v="39"/>
          </reference>
        </references>
      </pivotArea>
    </format>
    <format dxfId="1157">
      <pivotArea dataOnly="0" labelOnly="1" fieldPosition="0">
        <references count="3">
          <reference field="1" count="1" selected="0">
            <x v="4"/>
          </reference>
          <reference field="2" count="1" selected="0">
            <x v="24"/>
          </reference>
          <reference field="3" count="3">
            <x v="43"/>
            <x v="50"/>
            <x v="56"/>
          </reference>
        </references>
      </pivotArea>
    </format>
    <format dxfId="1156">
      <pivotArea dataOnly="0" labelOnly="1" fieldPosition="0">
        <references count="3">
          <reference field="1" count="1" selected="0">
            <x v="5"/>
          </reference>
          <reference field="2" count="1" selected="0">
            <x v="4"/>
          </reference>
          <reference field="3" count="5">
            <x v="8"/>
            <x v="32"/>
            <x v="37"/>
            <x v="41"/>
            <x v="49"/>
          </reference>
        </references>
      </pivotArea>
    </format>
    <format dxfId="1155">
      <pivotArea dataOnly="0" labelOnly="1" fieldPosition="0">
        <references count="3">
          <reference field="1" count="1" selected="0">
            <x v="5"/>
          </reference>
          <reference field="2" count="1" selected="0">
            <x v="10"/>
          </reference>
          <reference field="3" count="1">
            <x v="53"/>
          </reference>
        </references>
      </pivotArea>
    </format>
    <format dxfId="1154">
      <pivotArea dataOnly="0" labelOnly="1" fieldPosition="0">
        <references count="3">
          <reference field="1" count="1" selected="0">
            <x v="5"/>
          </reference>
          <reference field="2" count="1" selected="0">
            <x v="17"/>
          </reference>
          <reference field="3" count="3">
            <x v="58"/>
            <x v="61"/>
            <x v="66"/>
          </reference>
        </references>
      </pivotArea>
    </format>
    <format dxfId="1153">
      <pivotArea dataOnly="0" labelOnly="1" fieldPosition="0">
        <references count="3">
          <reference field="1" count="1" selected="0">
            <x v="5"/>
          </reference>
          <reference field="2" count="1" selected="0">
            <x v="25"/>
          </reference>
          <reference field="3" count="1">
            <x v="9"/>
          </reference>
        </references>
      </pivotArea>
    </format>
    <format dxfId="1152">
      <pivotArea dataOnly="0" labelOnly="1" fieldPosition="0">
        <references count="3">
          <reference field="1" count="1" selected="0">
            <x v="6"/>
          </reference>
          <reference field="2" count="1" selected="0">
            <x v="5"/>
          </reference>
          <reference field="3" count="1">
            <x v="4"/>
          </reference>
        </references>
      </pivotArea>
    </format>
    <format dxfId="1151">
      <pivotArea dataOnly="0" labelOnly="1" fieldPosition="0">
        <references count="3">
          <reference field="1" count="1" selected="0">
            <x v="6"/>
          </reference>
          <reference field="2" count="1" selected="0">
            <x v="9"/>
          </reference>
          <reference field="3" count="1">
            <x v="26"/>
          </reference>
        </references>
      </pivotArea>
    </format>
    <format dxfId="1150">
      <pivotArea dataOnly="0" labelOnly="1" fieldPosition="0">
        <references count="3">
          <reference field="1" count="1" selected="0">
            <x v="6"/>
          </reference>
          <reference field="2" count="1" selected="0">
            <x v="16"/>
          </reference>
          <reference field="3" count="1">
            <x v="34"/>
          </reference>
        </references>
      </pivotArea>
    </format>
    <format dxfId="1149">
      <pivotArea dataOnly="0" labelOnly="1" fieldPosition="0">
        <references count="3">
          <reference field="1" count="1" selected="0">
            <x v="6"/>
          </reference>
          <reference field="2" count="1" selected="0">
            <x v="26"/>
          </reference>
          <reference field="3" count="1">
            <x v="46"/>
          </reference>
        </references>
      </pivotArea>
    </format>
    <format dxfId="1148">
      <pivotArea dataOnly="0" labelOnly="1" fieldPosition="0">
        <references count="3">
          <reference field="1" count="1" selected="0">
            <x v="7"/>
          </reference>
          <reference field="2" count="1" selected="0">
            <x v="7"/>
          </reference>
          <reference field="3" count="4">
            <x v="1"/>
            <x v="25"/>
            <x v="33"/>
            <x v="40"/>
          </reference>
        </references>
      </pivotArea>
    </format>
    <format dxfId="1147">
      <pivotArea dataOnly="0" labelOnly="1" fieldPosition="0">
        <references count="3">
          <reference field="1" count="1" selected="0">
            <x v="7"/>
          </reference>
          <reference field="2" count="1" selected="0">
            <x v="12"/>
          </reference>
          <reference field="3" count="2">
            <x v="48"/>
            <x v="52"/>
          </reference>
        </references>
      </pivotArea>
    </format>
    <format dxfId="1146">
      <pivotArea dataOnly="0" labelOnly="1" fieldPosition="0">
        <references count="3">
          <reference field="1" count="1" selected="0">
            <x v="7"/>
          </reference>
          <reference field="2" count="1" selected="0">
            <x v="21"/>
          </reference>
          <reference field="3" count="5">
            <x v="12"/>
            <x v="14"/>
            <x v="57"/>
            <x v="64"/>
            <x v="67"/>
          </reference>
        </references>
      </pivotArea>
    </format>
    <format dxfId="1145">
      <pivotArea dataOnly="0" labelOnly="1" fieldPosition="0">
        <references count="3">
          <reference field="1" count="1" selected="0">
            <x v="7"/>
          </reference>
          <reference field="2" count="1" selected="0">
            <x v="23"/>
          </reference>
          <reference field="3" count="1">
            <x v="18"/>
          </reference>
        </references>
      </pivotArea>
    </format>
    <format dxfId="1144">
      <pivotArea dataOnly="0" labelOnly="1" fieldPosition="0">
        <references count="3">
          <reference field="1" count="1" selected="0">
            <x v="7"/>
          </reference>
          <reference field="2" count="1" selected="0">
            <x v="28"/>
          </reference>
          <reference field="3" count="3">
            <x v="21"/>
            <x v="22"/>
            <x v="24"/>
          </reference>
        </references>
      </pivotArea>
    </format>
    <format dxfId="1143">
      <pivotArea dataOnly="0" labelOnly="1" fieldPosition="0">
        <references count="3">
          <reference field="1" count="1" selected="0">
            <x v="8"/>
          </reference>
          <reference field="2" count="1" selected="0">
            <x v="8"/>
          </reference>
          <reference field="3" count="2">
            <x v="3"/>
            <x v="31"/>
          </reference>
        </references>
      </pivotArea>
    </format>
    <format dxfId="1142">
      <pivotArea dataOnly="0" labelOnly="1" fieldPosition="0">
        <references count="3">
          <reference field="1" count="1" selected="0">
            <x v="1"/>
          </reference>
          <reference field="2" count="1" selected="0">
            <x v="1"/>
          </reference>
          <reference field="3" count="6">
            <x v="2"/>
            <x v="28"/>
            <x v="36"/>
            <x v="45"/>
            <x v="47"/>
            <x v="54"/>
          </reference>
        </references>
      </pivotArea>
    </format>
    <format dxfId="1141">
      <pivotArea dataOnly="0" labelOnly="1" fieldPosition="0">
        <references count="3">
          <reference field="1" count="1" selected="0">
            <x v="1"/>
          </reference>
          <reference field="2" count="1" selected="0">
            <x v="13"/>
          </reference>
          <reference field="3" count="3">
            <x v="60"/>
            <x v="63"/>
            <x v="65"/>
          </reference>
        </references>
      </pivotArea>
    </format>
    <format dxfId="1140">
      <pivotArea dataOnly="0" labelOnly="1" fieldPosition="0">
        <references count="3">
          <reference field="1" count="1" selected="0">
            <x v="1"/>
          </reference>
          <reference field="2" count="1" selected="0">
            <x v="18"/>
          </reference>
          <reference field="3" count="2">
            <x v="10"/>
            <x v="13"/>
          </reference>
        </references>
      </pivotArea>
    </format>
    <format dxfId="1139">
      <pivotArea dataOnly="0" labelOnly="1" fieldPosition="0">
        <references count="1">
          <reference field="3" count="0"/>
        </references>
      </pivotArea>
    </format>
    <format dxfId="1138">
      <pivotArea dataOnly="0" labelOnly="1" fieldPosition="0">
        <references count="1">
          <reference field="3" count="0"/>
        </references>
      </pivotArea>
    </format>
    <format dxfId="1137">
      <pivotArea dataOnly="0" labelOnly="1" fieldPosition="0">
        <references count="1">
          <reference field="1" count="7">
            <x v="2"/>
            <x v="3"/>
            <x v="4"/>
            <x v="5"/>
            <x v="6"/>
            <x v="7"/>
            <x v="8"/>
          </reference>
        </references>
      </pivotArea>
    </format>
    <format dxfId="1136">
      <pivotArea dataOnly="0" labelOnly="1" fieldPosition="0">
        <references count="2">
          <reference field="1" count="1" selected="0">
            <x v="1"/>
          </reference>
          <reference field="2" count="3">
            <x v="13"/>
            <x v="18"/>
            <x v="22"/>
          </reference>
        </references>
      </pivotArea>
    </format>
    <format dxfId="1135">
      <pivotArea dataOnly="0" labelOnly="1" fieldPosition="0">
        <references count="2">
          <reference field="1" count="1" selected="0">
            <x v="2"/>
          </reference>
          <reference field="2" count="2">
            <x v="6"/>
            <x v="15"/>
          </reference>
        </references>
      </pivotArea>
    </format>
    <format dxfId="1134">
      <pivotArea dataOnly="0" labelOnly="1" fieldPosition="0">
        <references count="2">
          <reference field="1" count="1" selected="0">
            <x v="3"/>
          </reference>
          <reference field="2" count="4">
            <x v="2"/>
            <x v="11"/>
            <x v="19"/>
            <x v="27"/>
          </reference>
        </references>
      </pivotArea>
    </format>
    <format dxfId="1133">
      <pivotArea dataOnly="0" labelOnly="1" fieldPosition="0">
        <references count="2">
          <reference field="1" count="1" selected="0">
            <x v="4"/>
          </reference>
          <reference field="2" count="4">
            <x v="3"/>
            <x v="14"/>
            <x v="20"/>
            <x v="24"/>
          </reference>
        </references>
      </pivotArea>
    </format>
    <format dxfId="1132">
      <pivotArea dataOnly="0" labelOnly="1" fieldPosition="0">
        <references count="2">
          <reference field="1" count="1" selected="0">
            <x v="5"/>
          </reference>
          <reference field="2" count="4">
            <x v="4"/>
            <x v="10"/>
            <x v="17"/>
            <x v="25"/>
          </reference>
        </references>
      </pivotArea>
    </format>
    <format dxfId="1131">
      <pivotArea dataOnly="0" labelOnly="1" fieldPosition="0">
        <references count="2">
          <reference field="1" count="1" selected="0">
            <x v="6"/>
          </reference>
          <reference field="2" count="4">
            <x v="5"/>
            <x v="9"/>
            <x v="16"/>
            <x v="26"/>
          </reference>
        </references>
      </pivotArea>
    </format>
    <format dxfId="1130">
      <pivotArea dataOnly="0" labelOnly="1" fieldPosition="0">
        <references count="2">
          <reference field="1" count="1" selected="0">
            <x v="7"/>
          </reference>
          <reference field="2" count="5">
            <x v="7"/>
            <x v="12"/>
            <x v="21"/>
            <x v="23"/>
            <x v="28"/>
          </reference>
        </references>
      </pivotArea>
    </format>
    <format dxfId="1129">
      <pivotArea dataOnly="0" labelOnly="1" fieldPosition="0">
        <references count="2">
          <reference field="1" count="1" selected="0">
            <x v="8"/>
          </reference>
          <reference field="2" count="1">
            <x v="8"/>
          </reference>
        </references>
      </pivotArea>
    </format>
    <format dxfId="1128">
      <pivotArea dataOnly="0" labelOnly="1" fieldPosition="0">
        <references count="3">
          <reference field="1" count="1" selected="0">
            <x v="1"/>
          </reference>
          <reference field="2" count="1" selected="0">
            <x v="1"/>
          </reference>
          <reference field="3" count="6">
            <x v="2"/>
            <x v="28"/>
            <x v="36"/>
            <x v="45"/>
            <x v="47"/>
            <x v="54"/>
          </reference>
        </references>
      </pivotArea>
    </format>
    <format dxfId="1127">
      <pivotArea dataOnly="0" labelOnly="1" fieldPosition="0">
        <references count="3">
          <reference field="1" count="1" selected="0">
            <x v="1"/>
          </reference>
          <reference field="2" count="1" selected="0">
            <x v="13"/>
          </reference>
          <reference field="3" count="3">
            <x v="60"/>
            <x v="63"/>
            <x v="65"/>
          </reference>
        </references>
      </pivotArea>
    </format>
    <format dxfId="1126">
      <pivotArea dataOnly="0" labelOnly="1" fieldPosition="0">
        <references count="3">
          <reference field="1" count="1" selected="0">
            <x v="1"/>
          </reference>
          <reference field="2" count="1" selected="0">
            <x v="18"/>
          </reference>
          <reference field="3" count="2">
            <x v="10"/>
            <x v="13"/>
          </reference>
        </references>
      </pivotArea>
    </format>
    <format dxfId="1125">
      <pivotArea dataOnly="0" labelOnly="1" fieldPosition="0">
        <references count="3">
          <reference field="1" count="1" selected="0">
            <x v="1"/>
          </reference>
          <reference field="2" count="1" selected="0">
            <x v="22"/>
          </reference>
          <reference field="3" count="3">
            <x v="17"/>
            <x v="20"/>
            <x v="23"/>
          </reference>
        </references>
      </pivotArea>
    </format>
    <format dxfId="1124">
      <pivotArea dataOnly="0" labelOnly="1" fieldPosition="0">
        <references count="3">
          <reference field="1" count="1" selected="0">
            <x v="2"/>
          </reference>
          <reference field="2" count="1" selected="0">
            <x v="6"/>
          </reference>
          <reference field="3" count="1">
            <x v="5"/>
          </reference>
        </references>
      </pivotArea>
    </format>
    <format dxfId="1123">
      <pivotArea dataOnly="0" labelOnly="1" fieldPosition="0">
        <references count="3">
          <reference field="1" count="1" selected="0">
            <x v="2"/>
          </reference>
          <reference field="2" count="1" selected="0">
            <x v="15"/>
          </reference>
          <reference field="3" count="3">
            <x v="27"/>
            <x v="35"/>
            <x v="42"/>
          </reference>
        </references>
      </pivotArea>
    </format>
    <format dxfId="1122">
      <pivotArea dataOnly="0" labelOnly="1" fieldPosition="0">
        <references count="3">
          <reference field="1" count="1" selected="0">
            <x v="3"/>
          </reference>
          <reference field="2" count="1" selected="0">
            <x v="2"/>
          </reference>
          <reference field="3" count="1">
            <x v="7"/>
          </reference>
        </references>
      </pivotArea>
    </format>
    <format dxfId="1121">
      <pivotArea dataOnly="0" labelOnly="1" fieldPosition="0">
        <references count="3">
          <reference field="1" count="1" selected="0">
            <x v="3"/>
          </reference>
          <reference field="2" count="1" selected="0">
            <x v="11"/>
          </reference>
          <reference field="3" count="6">
            <x v="30"/>
            <x v="38"/>
            <x v="44"/>
            <x v="51"/>
            <x v="55"/>
            <x v="59"/>
          </reference>
        </references>
      </pivotArea>
    </format>
    <format dxfId="1120">
      <pivotArea dataOnly="0" labelOnly="1" fieldPosition="0">
        <references count="3">
          <reference field="1" count="1" selected="0">
            <x v="3"/>
          </reference>
          <reference field="2" count="1" selected="0">
            <x v="19"/>
          </reference>
          <reference field="3" count="3">
            <x v="11"/>
            <x v="62"/>
            <x v="68"/>
          </reference>
        </references>
      </pivotArea>
    </format>
    <format dxfId="1119">
      <pivotArea dataOnly="0" labelOnly="1" fieldPosition="0">
        <references count="3">
          <reference field="1" count="1" selected="0">
            <x v="3"/>
          </reference>
          <reference field="2" count="1" selected="0">
            <x v="27"/>
          </reference>
          <reference field="3" count="3">
            <x v="15"/>
            <x v="16"/>
            <x v="19"/>
          </reference>
        </references>
      </pivotArea>
    </format>
    <format dxfId="1118">
      <pivotArea dataOnly="0" labelOnly="1" fieldPosition="0">
        <references count="3">
          <reference field="1" count="1" selected="0">
            <x v="4"/>
          </reference>
          <reference field="2" count="1" selected="0">
            <x v="3"/>
          </reference>
          <reference field="3" count="1">
            <x v="6"/>
          </reference>
        </references>
      </pivotArea>
    </format>
    <format dxfId="1117">
      <pivotArea dataOnly="0" labelOnly="1" fieldPosition="0">
        <references count="3">
          <reference field="1" count="1" selected="0">
            <x v="4"/>
          </reference>
          <reference field="2" count="1" selected="0">
            <x v="14"/>
          </reference>
          <reference field="3" count="1">
            <x v="29"/>
          </reference>
        </references>
      </pivotArea>
    </format>
    <format dxfId="1116">
      <pivotArea dataOnly="0" labelOnly="1" fieldPosition="0">
        <references count="3">
          <reference field="1" count="1" selected="0">
            <x v="4"/>
          </reference>
          <reference field="2" count="1" selected="0">
            <x v="20"/>
          </reference>
          <reference field="3" count="1">
            <x v="39"/>
          </reference>
        </references>
      </pivotArea>
    </format>
    <format dxfId="1115">
      <pivotArea dataOnly="0" labelOnly="1" fieldPosition="0">
        <references count="3">
          <reference field="1" count="1" selected="0">
            <x v="4"/>
          </reference>
          <reference field="2" count="1" selected="0">
            <x v="24"/>
          </reference>
          <reference field="3" count="3">
            <x v="43"/>
            <x v="50"/>
            <x v="56"/>
          </reference>
        </references>
      </pivotArea>
    </format>
    <format dxfId="1114">
      <pivotArea dataOnly="0" labelOnly="1" fieldPosition="0">
        <references count="3">
          <reference field="1" count="1" selected="0">
            <x v="5"/>
          </reference>
          <reference field="2" count="1" selected="0">
            <x v="4"/>
          </reference>
          <reference field="3" count="5">
            <x v="8"/>
            <x v="32"/>
            <x v="37"/>
            <x v="41"/>
            <x v="49"/>
          </reference>
        </references>
      </pivotArea>
    </format>
    <format dxfId="1113">
      <pivotArea dataOnly="0" labelOnly="1" fieldPosition="0">
        <references count="3">
          <reference field="1" count="1" selected="0">
            <x v="5"/>
          </reference>
          <reference field="2" count="1" selected="0">
            <x v="10"/>
          </reference>
          <reference field="3" count="1">
            <x v="53"/>
          </reference>
        </references>
      </pivotArea>
    </format>
    <format dxfId="1112">
      <pivotArea dataOnly="0" labelOnly="1" fieldPosition="0">
        <references count="3">
          <reference field="1" count="1" selected="0">
            <x v="5"/>
          </reference>
          <reference field="2" count="1" selected="0">
            <x v="17"/>
          </reference>
          <reference field="3" count="3">
            <x v="58"/>
            <x v="61"/>
            <x v="66"/>
          </reference>
        </references>
      </pivotArea>
    </format>
    <format dxfId="1111">
      <pivotArea dataOnly="0" labelOnly="1" fieldPosition="0">
        <references count="3">
          <reference field="1" count="1" selected="0">
            <x v="5"/>
          </reference>
          <reference field="2" count="1" selected="0">
            <x v="25"/>
          </reference>
          <reference field="3" count="1">
            <x v="9"/>
          </reference>
        </references>
      </pivotArea>
    </format>
    <format dxfId="1110">
      <pivotArea dataOnly="0" labelOnly="1" fieldPosition="0">
        <references count="3">
          <reference field="1" count="1" selected="0">
            <x v="6"/>
          </reference>
          <reference field="2" count="1" selected="0">
            <x v="5"/>
          </reference>
          <reference field="3" count="1">
            <x v="4"/>
          </reference>
        </references>
      </pivotArea>
    </format>
    <format dxfId="1109">
      <pivotArea dataOnly="0" labelOnly="1" fieldPosition="0">
        <references count="3">
          <reference field="1" count="1" selected="0">
            <x v="6"/>
          </reference>
          <reference field="2" count="1" selected="0">
            <x v="9"/>
          </reference>
          <reference field="3" count="1">
            <x v="26"/>
          </reference>
        </references>
      </pivotArea>
    </format>
    <format dxfId="1108">
      <pivotArea dataOnly="0" labelOnly="1" fieldPosition="0">
        <references count="3">
          <reference field="1" count="1" selected="0">
            <x v="6"/>
          </reference>
          <reference field="2" count="1" selected="0">
            <x v="16"/>
          </reference>
          <reference field="3" count="1">
            <x v="34"/>
          </reference>
        </references>
      </pivotArea>
    </format>
    <format dxfId="1107">
      <pivotArea dataOnly="0" labelOnly="1" fieldPosition="0">
        <references count="3">
          <reference field="1" count="1" selected="0">
            <x v="6"/>
          </reference>
          <reference field="2" count="1" selected="0">
            <x v="26"/>
          </reference>
          <reference field="3" count="1">
            <x v="46"/>
          </reference>
        </references>
      </pivotArea>
    </format>
    <format dxfId="1106">
      <pivotArea dataOnly="0" labelOnly="1" fieldPosition="0">
        <references count="3">
          <reference field="1" count="1" selected="0">
            <x v="7"/>
          </reference>
          <reference field="2" count="1" selected="0">
            <x v="7"/>
          </reference>
          <reference field="3" count="4">
            <x v="1"/>
            <x v="25"/>
            <x v="33"/>
            <x v="40"/>
          </reference>
        </references>
      </pivotArea>
    </format>
    <format dxfId="1105">
      <pivotArea dataOnly="0" labelOnly="1" fieldPosition="0">
        <references count="3">
          <reference field="1" count="1" selected="0">
            <x v="7"/>
          </reference>
          <reference field="2" count="1" selected="0">
            <x v="12"/>
          </reference>
          <reference field="3" count="2">
            <x v="48"/>
            <x v="52"/>
          </reference>
        </references>
      </pivotArea>
    </format>
    <format dxfId="1104">
      <pivotArea dataOnly="0" labelOnly="1" fieldPosition="0">
        <references count="3">
          <reference field="1" count="1" selected="0">
            <x v="7"/>
          </reference>
          <reference field="2" count="1" selected="0">
            <x v="21"/>
          </reference>
          <reference field="3" count="5">
            <x v="12"/>
            <x v="14"/>
            <x v="57"/>
            <x v="64"/>
            <x v="67"/>
          </reference>
        </references>
      </pivotArea>
    </format>
    <format dxfId="1103">
      <pivotArea dataOnly="0" labelOnly="1" fieldPosition="0">
        <references count="3">
          <reference field="1" count="1" selected="0">
            <x v="7"/>
          </reference>
          <reference field="2" count="1" selected="0">
            <x v="23"/>
          </reference>
          <reference field="3" count="1">
            <x v="18"/>
          </reference>
        </references>
      </pivotArea>
    </format>
    <format dxfId="1102">
      <pivotArea dataOnly="0" labelOnly="1" fieldPosition="0">
        <references count="3">
          <reference field="1" count="1" selected="0">
            <x v="7"/>
          </reference>
          <reference field="2" count="1" selected="0">
            <x v="28"/>
          </reference>
          <reference field="3" count="3">
            <x v="21"/>
            <x v="22"/>
            <x v="24"/>
          </reference>
        </references>
      </pivotArea>
    </format>
    <format dxfId="1101">
      <pivotArea dataOnly="0" labelOnly="1" fieldPosition="0">
        <references count="3">
          <reference field="1" count="1" selected="0">
            <x v="8"/>
          </reference>
          <reference field="2" count="1" selected="0">
            <x v="8"/>
          </reference>
          <reference field="3" count="2">
            <x v="3"/>
            <x v="31"/>
          </reference>
        </references>
      </pivotArea>
    </format>
    <format dxfId="1100">
      <pivotArea dataOnly="0" labelOnly="1" fieldPosition="0">
        <references count="4">
          <reference field="0" count="1">
            <x v="13"/>
          </reference>
          <reference field="1" count="1" selected="0">
            <x v="1"/>
          </reference>
          <reference field="2" count="1" selected="0">
            <x v="1"/>
          </reference>
          <reference field="3" count="1" selected="0">
            <x v="2"/>
          </reference>
        </references>
      </pivotArea>
    </format>
    <format dxfId="1099">
      <pivotArea dataOnly="0" labelOnly="1" fieldPosition="0">
        <references count="4">
          <reference field="0" count="1">
            <x v="15"/>
          </reference>
          <reference field="1" count="1" selected="0">
            <x v="1"/>
          </reference>
          <reference field="2" count="1" selected="0">
            <x v="1"/>
          </reference>
          <reference field="3" count="1" selected="0">
            <x v="28"/>
          </reference>
        </references>
      </pivotArea>
    </format>
    <format dxfId="1098">
      <pivotArea dataOnly="0" labelOnly="1" fieldPosition="0">
        <references count="4">
          <reference field="0" count="1">
            <x v="6"/>
          </reference>
          <reference field="1" count="1" selected="0">
            <x v="1"/>
          </reference>
          <reference field="2" count="1" selected="0">
            <x v="1"/>
          </reference>
          <reference field="3" count="1" selected="0">
            <x v="36"/>
          </reference>
        </references>
      </pivotArea>
    </format>
    <format dxfId="1097">
      <pivotArea dataOnly="0" labelOnly="1" fieldPosition="0">
        <references count="4">
          <reference field="0" count="1">
            <x v="5"/>
          </reference>
          <reference field="1" count="1" selected="0">
            <x v="1"/>
          </reference>
          <reference field="2" count="1" selected="0">
            <x v="1"/>
          </reference>
          <reference field="3" count="1" selected="0">
            <x v="45"/>
          </reference>
        </references>
      </pivotArea>
    </format>
    <format dxfId="1096">
      <pivotArea dataOnly="0" labelOnly="1" fieldPosition="0">
        <references count="4">
          <reference field="0" count="1">
            <x v="13"/>
          </reference>
          <reference field="1" count="1" selected="0">
            <x v="1"/>
          </reference>
          <reference field="2" count="1" selected="0">
            <x v="1"/>
          </reference>
          <reference field="3" count="1" selected="0">
            <x v="47"/>
          </reference>
        </references>
      </pivotArea>
    </format>
    <format dxfId="1095">
      <pivotArea dataOnly="0" labelOnly="1" fieldPosition="0">
        <references count="4">
          <reference field="0" count="1">
            <x v="18"/>
          </reference>
          <reference field="1" count="1" selected="0">
            <x v="1"/>
          </reference>
          <reference field="2" count="1" selected="0">
            <x v="1"/>
          </reference>
          <reference field="3" count="1" selected="0">
            <x v="54"/>
          </reference>
        </references>
      </pivotArea>
    </format>
    <format dxfId="1094">
      <pivotArea dataOnly="0" labelOnly="1" fieldPosition="0">
        <references count="4">
          <reference field="0" count="1">
            <x v="1"/>
          </reference>
          <reference field="1" count="1" selected="0">
            <x v="1"/>
          </reference>
          <reference field="2" count="1" selected="0">
            <x v="13"/>
          </reference>
          <reference field="3" count="1" selected="0">
            <x v="60"/>
          </reference>
        </references>
      </pivotArea>
    </format>
    <format dxfId="1093">
      <pivotArea dataOnly="0" labelOnly="1" fieldPosition="0">
        <references count="4">
          <reference field="0" count="1">
            <x v="14"/>
          </reference>
          <reference field="1" count="1" selected="0">
            <x v="1"/>
          </reference>
          <reference field="2" count="1" selected="0">
            <x v="13"/>
          </reference>
          <reference field="3" count="1" selected="0">
            <x v="63"/>
          </reference>
        </references>
      </pivotArea>
    </format>
    <format dxfId="1092">
      <pivotArea dataOnly="0" labelOnly="1" fieldPosition="0">
        <references count="4">
          <reference field="0" count="1">
            <x v="13"/>
          </reference>
          <reference field="1" count="1" selected="0">
            <x v="1"/>
          </reference>
          <reference field="2" count="1" selected="0">
            <x v="13"/>
          </reference>
          <reference field="3" count="1" selected="0">
            <x v="65"/>
          </reference>
        </references>
      </pivotArea>
    </format>
    <format dxfId="1091">
      <pivotArea dataOnly="0" labelOnly="1" fieldPosition="0">
        <references count="4">
          <reference field="0" count="1">
            <x v="14"/>
          </reference>
          <reference field="1" count="1" selected="0">
            <x v="1"/>
          </reference>
          <reference field="2" count="1" selected="0">
            <x v="18"/>
          </reference>
          <reference field="3" count="1" selected="0">
            <x v="10"/>
          </reference>
        </references>
      </pivotArea>
    </format>
    <format dxfId="1090">
      <pivotArea dataOnly="0" labelOnly="1" fieldPosition="0">
        <references count="4">
          <reference field="0" count="1">
            <x v="16"/>
          </reference>
          <reference field="1" count="1" selected="0">
            <x v="1"/>
          </reference>
          <reference field="2" count="1" selected="0">
            <x v="18"/>
          </reference>
          <reference field="3" count="1" selected="0">
            <x v="13"/>
          </reference>
        </references>
      </pivotArea>
    </format>
    <format dxfId="1089">
      <pivotArea dataOnly="0" labelOnly="1" fieldPosition="0">
        <references count="4">
          <reference field="0" count="1">
            <x v="16"/>
          </reference>
          <reference field="1" count="1" selected="0">
            <x v="1"/>
          </reference>
          <reference field="2" count="1" selected="0">
            <x v="22"/>
          </reference>
          <reference field="3" count="1" selected="0">
            <x v="17"/>
          </reference>
        </references>
      </pivotArea>
    </format>
    <format dxfId="1088">
      <pivotArea dataOnly="0" labelOnly="1" fieldPosition="0">
        <references count="4">
          <reference field="0" count="1">
            <x v="14"/>
          </reference>
          <reference field="1" count="1" selected="0">
            <x v="1"/>
          </reference>
          <reference field="2" count="1" selected="0">
            <x v="22"/>
          </reference>
          <reference field="3" count="1" selected="0">
            <x v="20"/>
          </reference>
        </references>
      </pivotArea>
    </format>
    <format dxfId="1087">
      <pivotArea dataOnly="0" labelOnly="1" fieldPosition="0">
        <references count="4">
          <reference field="0" count="1">
            <x v="4"/>
          </reference>
          <reference field="1" count="1" selected="0">
            <x v="1"/>
          </reference>
          <reference field="2" count="1" selected="0">
            <x v="22"/>
          </reference>
          <reference field="3" count="1" selected="0">
            <x v="23"/>
          </reference>
        </references>
      </pivotArea>
    </format>
    <format dxfId="1086">
      <pivotArea dataOnly="0" labelOnly="1" fieldPosition="0">
        <references count="4">
          <reference field="0" count="1">
            <x v="1"/>
          </reference>
          <reference field="1" count="1" selected="0">
            <x v="2"/>
          </reference>
          <reference field="2" count="1" selected="0">
            <x v="6"/>
          </reference>
          <reference field="3" count="1" selected="0">
            <x v="5"/>
          </reference>
        </references>
      </pivotArea>
    </format>
    <format dxfId="1085">
      <pivotArea dataOnly="0" labelOnly="1" fieldPosition="0">
        <references count="4">
          <reference field="0" count="1">
            <x v="1"/>
          </reference>
          <reference field="1" count="1" selected="0">
            <x v="2"/>
          </reference>
          <reference field="2" count="1" selected="0">
            <x v="15"/>
          </reference>
          <reference field="3" count="1" selected="0">
            <x v="27"/>
          </reference>
        </references>
      </pivotArea>
    </format>
    <format dxfId="1084">
      <pivotArea dataOnly="0" labelOnly="1" fieldPosition="0">
        <references count="4">
          <reference field="0" count="1">
            <x v="18"/>
          </reference>
          <reference field="1" count="1" selected="0">
            <x v="2"/>
          </reference>
          <reference field="2" count="1" selected="0">
            <x v="15"/>
          </reference>
          <reference field="3" count="1" selected="0">
            <x v="35"/>
          </reference>
        </references>
      </pivotArea>
    </format>
    <format dxfId="1083">
      <pivotArea dataOnly="0" labelOnly="1" fieldPosition="0">
        <references count="4">
          <reference field="0" count="1">
            <x v="5"/>
          </reference>
          <reference field="1" count="1" selected="0">
            <x v="2"/>
          </reference>
          <reference field="2" count="1" selected="0">
            <x v="15"/>
          </reference>
          <reference field="3" count="1" selected="0">
            <x v="42"/>
          </reference>
        </references>
      </pivotArea>
    </format>
    <format dxfId="1082">
      <pivotArea dataOnly="0" labelOnly="1" fieldPosition="0">
        <references count="4">
          <reference field="0" count="1">
            <x v="10"/>
          </reference>
          <reference field="1" count="1" selected="0">
            <x v="3"/>
          </reference>
          <reference field="2" count="1" selected="0">
            <x v="2"/>
          </reference>
          <reference field="3" count="1" selected="0">
            <x v="7"/>
          </reference>
        </references>
      </pivotArea>
    </format>
    <format dxfId="1081">
      <pivotArea dataOnly="0" labelOnly="1" fieldPosition="0">
        <references count="4">
          <reference field="0" count="1">
            <x v="17"/>
          </reference>
          <reference field="1" count="1" selected="0">
            <x v="3"/>
          </reference>
          <reference field="2" count="1" selected="0">
            <x v="11"/>
          </reference>
          <reference field="3" count="1" selected="0">
            <x v="30"/>
          </reference>
        </references>
      </pivotArea>
    </format>
    <format dxfId="1080">
      <pivotArea dataOnly="0" labelOnly="1" fieldPosition="0">
        <references count="4">
          <reference field="0" count="1">
            <x v="1"/>
          </reference>
          <reference field="1" count="1" selected="0">
            <x v="3"/>
          </reference>
          <reference field="2" count="1" selected="0">
            <x v="11"/>
          </reference>
          <reference field="3" count="1" selected="0">
            <x v="38"/>
          </reference>
        </references>
      </pivotArea>
    </format>
    <format dxfId="1079">
      <pivotArea dataOnly="0" labelOnly="1" fieldPosition="0">
        <references count="4">
          <reference field="0" count="1">
            <x v="14"/>
          </reference>
          <reference field="1" count="1" selected="0">
            <x v="3"/>
          </reference>
          <reference field="2" count="1" selected="0">
            <x v="11"/>
          </reference>
          <reference field="3" count="1" selected="0">
            <x v="44"/>
          </reference>
        </references>
      </pivotArea>
    </format>
    <format dxfId="1078">
      <pivotArea dataOnly="0" labelOnly="1" fieldPosition="0">
        <references count="4">
          <reference field="0" count="1">
            <x v="16"/>
          </reference>
          <reference field="1" count="1" selected="0">
            <x v="3"/>
          </reference>
          <reference field="2" count="1" selected="0">
            <x v="11"/>
          </reference>
          <reference field="3" count="1" selected="0">
            <x v="51"/>
          </reference>
        </references>
      </pivotArea>
    </format>
    <format dxfId="1077">
      <pivotArea dataOnly="0" labelOnly="1" fieldPosition="0">
        <references count="4">
          <reference field="0" count="1">
            <x v="13"/>
          </reference>
          <reference field="1" count="1" selected="0">
            <x v="3"/>
          </reference>
          <reference field="2" count="1" selected="0">
            <x v="11"/>
          </reference>
          <reference field="3" count="1" selected="0">
            <x v="55"/>
          </reference>
        </references>
      </pivotArea>
    </format>
    <format dxfId="1076">
      <pivotArea dataOnly="0" labelOnly="1" fieldPosition="0">
        <references count="4">
          <reference field="0" count="1">
            <x v="2"/>
          </reference>
          <reference field="1" count="1" selected="0">
            <x v="3"/>
          </reference>
          <reference field="2" count="1" selected="0">
            <x v="11"/>
          </reference>
          <reference field="3" count="1" selected="0">
            <x v="59"/>
          </reference>
        </references>
      </pivotArea>
    </format>
    <format dxfId="1075">
      <pivotArea dataOnly="0" labelOnly="1" fieldPosition="0">
        <references count="4">
          <reference field="0" count="1">
            <x v="21"/>
          </reference>
          <reference field="1" count="1" selected="0">
            <x v="3"/>
          </reference>
          <reference field="2" count="1" selected="0">
            <x v="19"/>
          </reference>
          <reference field="3" count="1" selected="0">
            <x v="11"/>
          </reference>
        </references>
      </pivotArea>
    </format>
    <format dxfId="1074">
      <pivotArea dataOnly="0" labelOnly="1" fieldPosition="0">
        <references count="4">
          <reference field="0" count="1">
            <x v="1"/>
          </reference>
          <reference field="1" count="1" selected="0">
            <x v="3"/>
          </reference>
          <reference field="2" count="1" selected="0">
            <x v="19"/>
          </reference>
          <reference field="3" count="1" selected="0">
            <x v="62"/>
          </reference>
        </references>
      </pivotArea>
    </format>
    <format dxfId="1073">
      <pivotArea dataOnly="0" labelOnly="1" fieldPosition="0">
        <references count="4">
          <reference field="0" count="1">
            <x v="6"/>
          </reference>
          <reference field="1" count="1" selected="0">
            <x v="3"/>
          </reference>
          <reference field="2" count="1" selected="0">
            <x v="19"/>
          </reference>
          <reference field="3" count="1" selected="0">
            <x v="68"/>
          </reference>
        </references>
      </pivotArea>
    </format>
    <format dxfId="1072">
      <pivotArea dataOnly="0" labelOnly="1" fieldPosition="0">
        <references count="4">
          <reference field="0" count="1">
            <x v="6"/>
          </reference>
          <reference field="1" count="1" selected="0">
            <x v="3"/>
          </reference>
          <reference field="2" count="1" selected="0">
            <x v="27"/>
          </reference>
          <reference field="3" count="1" selected="0">
            <x v="15"/>
          </reference>
        </references>
      </pivotArea>
    </format>
    <format dxfId="1071">
      <pivotArea dataOnly="0" labelOnly="1" fieldPosition="0">
        <references count="4">
          <reference field="0" count="1">
            <x v="16"/>
          </reference>
          <reference field="1" count="1" selected="0">
            <x v="3"/>
          </reference>
          <reference field="2" count="1" selected="0">
            <x v="27"/>
          </reference>
          <reference field="3" count="1" selected="0">
            <x v="16"/>
          </reference>
        </references>
      </pivotArea>
    </format>
    <format dxfId="1070">
      <pivotArea dataOnly="0" labelOnly="1" fieldPosition="0">
        <references count="4">
          <reference field="0" count="1">
            <x v="18"/>
          </reference>
          <reference field="1" count="1" selected="0">
            <x v="4"/>
          </reference>
          <reference field="2" count="1" selected="0">
            <x v="3"/>
          </reference>
          <reference field="3" count="1" selected="0">
            <x v="6"/>
          </reference>
        </references>
      </pivotArea>
    </format>
    <format dxfId="1069">
      <pivotArea dataOnly="0" labelOnly="1" fieldPosition="0">
        <references count="4">
          <reference field="0" count="1">
            <x v="14"/>
          </reference>
          <reference field="1" count="1" selected="0">
            <x v="4"/>
          </reference>
          <reference field="2" count="1" selected="0">
            <x v="14"/>
          </reference>
          <reference field="3" count="1" selected="0">
            <x v="29"/>
          </reference>
        </references>
      </pivotArea>
    </format>
    <format dxfId="1068">
      <pivotArea dataOnly="0" labelOnly="1" fieldPosition="0">
        <references count="4">
          <reference field="0" count="1">
            <x v="9"/>
          </reference>
          <reference field="1" count="1" selected="0">
            <x v="4"/>
          </reference>
          <reference field="2" count="1" selected="0">
            <x v="20"/>
          </reference>
          <reference field="3" count="1" selected="0">
            <x v="39"/>
          </reference>
        </references>
      </pivotArea>
    </format>
    <format dxfId="1067">
      <pivotArea dataOnly="0" labelOnly="1" fieldPosition="0">
        <references count="4">
          <reference field="0" count="1">
            <x v="7"/>
          </reference>
          <reference field="1" count="1" selected="0">
            <x v="4"/>
          </reference>
          <reference field="2" count="1" selected="0">
            <x v="24"/>
          </reference>
          <reference field="3" count="1" selected="0">
            <x v="43"/>
          </reference>
        </references>
      </pivotArea>
    </format>
    <format dxfId="1066">
      <pivotArea dataOnly="0" labelOnly="1" fieldPosition="0">
        <references count="4">
          <reference field="0" count="1">
            <x v="12"/>
          </reference>
          <reference field="1" count="1" selected="0">
            <x v="4"/>
          </reference>
          <reference field="2" count="1" selected="0">
            <x v="24"/>
          </reference>
          <reference field="3" count="1" selected="0">
            <x v="50"/>
          </reference>
        </references>
      </pivotArea>
    </format>
    <format dxfId="1065">
      <pivotArea dataOnly="0" labelOnly="1" fieldPosition="0">
        <references count="4">
          <reference field="0" count="1">
            <x v="5"/>
          </reference>
          <reference field="1" count="1" selected="0">
            <x v="4"/>
          </reference>
          <reference field="2" count="1" selected="0">
            <x v="24"/>
          </reference>
          <reference field="3" count="1" selected="0">
            <x v="56"/>
          </reference>
        </references>
      </pivotArea>
    </format>
    <format dxfId="1064">
      <pivotArea dataOnly="0" labelOnly="1" fieldPosition="0">
        <references count="4">
          <reference field="0" count="1">
            <x v="1"/>
          </reference>
          <reference field="1" count="1" selected="0">
            <x v="5"/>
          </reference>
          <reference field="2" count="1" selected="0">
            <x v="4"/>
          </reference>
          <reference field="3" count="1" selected="0">
            <x v="8"/>
          </reference>
        </references>
      </pivotArea>
    </format>
    <format dxfId="1063">
      <pivotArea dataOnly="0" labelOnly="1" fieldPosition="0">
        <references count="4">
          <reference field="0" count="1">
            <x v="6"/>
          </reference>
          <reference field="1" count="1" selected="0">
            <x v="5"/>
          </reference>
          <reference field="2" count="1" selected="0">
            <x v="4"/>
          </reference>
          <reference field="3" count="1" selected="0">
            <x v="37"/>
          </reference>
        </references>
      </pivotArea>
    </format>
    <format dxfId="1062">
      <pivotArea dataOnly="0" labelOnly="1" fieldPosition="0">
        <references count="4">
          <reference field="0" count="1">
            <x v="20"/>
          </reference>
          <reference field="1" count="1" selected="0">
            <x v="5"/>
          </reference>
          <reference field="2" count="1" selected="0">
            <x v="4"/>
          </reference>
          <reference field="3" count="1" selected="0">
            <x v="41"/>
          </reference>
        </references>
      </pivotArea>
    </format>
    <format dxfId="1061">
      <pivotArea dataOnly="0" labelOnly="1" fieldPosition="0">
        <references count="4">
          <reference field="0" count="1">
            <x v="1"/>
          </reference>
          <reference field="1" count="1" selected="0">
            <x v="5"/>
          </reference>
          <reference field="2" count="1" selected="0">
            <x v="10"/>
          </reference>
          <reference field="3" count="1" selected="0">
            <x v="53"/>
          </reference>
        </references>
      </pivotArea>
    </format>
    <format dxfId="1060">
      <pivotArea dataOnly="0" labelOnly="1" fieldPosition="0">
        <references count="4">
          <reference field="0" count="1">
            <x v="6"/>
          </reference>
          <reference field="1" count="1" selected="0">
            <x v="5"/>
          </reference>
          <reference field="2" count="1" selected="0">
            <x v="17"/>
          </reference>
          <reference field="3" count="1" selected="0">
            <x v="58"/>
          </reference>
        </references>
      </pivotArea>
    </format>
    <format dxfId="1059">
      <pivotArea dataOnly="0" labelOnly="1" fieldPosition="0">
        <references count="4">
          <reference field="0" count="1">
            <x v="14"/>
          </reference>
          <reference field="1" count="1" selected="0">
            <x v="5"/>
          </reference>
          <reference field="2" count="1" selected="0">
            <x v="17"/>
          </reference>
          <reference field="3" count="1" selected="0">
            <x v="61"/>
          </reference>
        </references>
      </pivotArea>
    </format>
    <format dxfId="1058">
      <pivotArea dataOnly="0" labelOnly="1" fieldPosition="0">
        <references count="4">
          <reference field="0" count="1">
            <x v="20"/>
          </reference>
          <reference field="1" count="1" selected="0">
            <x v="5"/>
          </reference>
          <reference field="2" count="1" selected="0">
            <x v="17"/>
          </reference>
          <reference field="3" count="1" selected="0">
            <x v="66"/>
          </reference>
        </references>
      </pivotArea>
    </format>
    <format dxfId="1057">
      <pivotArea dataOnly="0" labelOnly="1" fieldPosition="0">
        <references count="4">
          <reference field="0" count="1">
            <x v="19"/>
          </reference>
          <reference field="1" count="1" selected="0">
            <x v="5"/>
          </reference>
          <reference field="2" count="1" selected="0">
            <x v="25"/>
          </reference>
          <reference field="3" count="1" selected="0">
            <x v="9"/>
          </reference>
        </references>
      </pivotArea>
    </format>
    <format dxfId="1056">
      <pivotArea dataOnly="0" labelOnly="1" fieldPosition="0">
        <references count="4">
          <reference field="0" count="1">
            <x v="12"/>
          </reference>
          <reference field="1" count="1" selected="0">
            <x v="6"/>
          </reference>
          <reference field="2" count="1" selected="0">
            <x v="5"/>
          </reference>
          <reference field="3" count="1" selected="0">
            <x v="4"/>
          </reference>
        </references>
      </pivotArea>
    </format>
    <format dxfId="1055">
      <pivotArea dataOnly="0" labelOnly="1" fieldPosition="0">
        <references count="4">
          <reference field="0" count="1">
            <x v="16"/>
          </reference>
          <reference field="1" count="1" selected="0">
            <x v="6"/>
          </reference>
          <reference field="2" count="1" selected="0">
            <x v="9"/>
          </reference>
          <reference field="3" count="1" selected="0">
            <x v="26"/>
          </reference>
        </references>
      </pivotArea>
    </format>
    <format dxfId="1054">
      <pivotArea dataOnly="0" labelOnly="1" fieldPosition="0">
        <references count="4">
          <reference field="0" count="1">
            <x v="14"/>
          </reference>
          <reference field="1" count="1" selected="0">
            <x v="6"/>
          </reference>
          <reference field="2" count="1" selected="0">
            <x v="16"/>
          </reference>
          <reference field="3" count="1" selected="0">
            <x v="34"/>
          </reference>
        </references>
      </pivotArea>
    </format>
    <format dxfId="1053">
      <pivotArea dataOnly="0" labelOnly="1" fieldPosition="0">
        <references count="4">
          <reference field="0" count="1">
            <x v="16"/>
          </reference>
          <reference field="1" count="1" selected="0">
            <x v="6"/>
          </reference>
          <reference field="2" count="1" selected="0">
            <x v="26"/>
          </reference>
          <reference field="3" count="1" selected="0">
            <x v="46"/>
          </reference>
        </references>
      </pivotArea>
    </format>
    <format dxfId="1052">
      <pivotArea dataOnly="0" labelOnly="1" fieldPosition="0">
        <references count="4">
          <reference field="0" count="1">
            <x v="8"/>
          </reference>
          <reference field="1" count="1" selected="0">
            <x v="7"/>
          </reference>
          <reference field="2" count="1" selected="0">
            <x v="7"/>
          </reference>
          <reference field="3" count="1" selected="0">
            <x v="1"/>
          </reference>
        </references>
      </pivotArea>
    </format>
    <format dxfId="1051">
      <pivotArea dataOnly="0" labelOnly="1" fieldPosition="0">
        <references count="4">
          <reference field="0" count="1">
            <x v="2"/>
          </reference>
          <reference field="1" count="1" selected="0">
            <x v="7"/>
          </reference>
          <reference field="2" count="1" selected="0">
            <x v="7"/>
          </reference>
          <reference field="3" count="1" selected="0">
            <x v="25"/>
          </reference>
        </references>
      </pivotArea>
    </format>
    <format dxfId="1050">
      <pivotArea dataOnly="0" labelOnly="1" fieldPosition="0">
        <references count="4">
          <reference field="0" count="1">
            <x v="2"/>
          </reference>
          <reference field="1" count="1" selected="0">
            <x v="7"/>
          </reference>
          <reference field="2" count="1" selected="0">
            <x v="12"/>
          </reference>
          <reference field="3" count="1" selected="0">
            <x v="48"/>
          </reference>
        </references>
      </pivotArea>
    </format>
    <format dxfId="1049">
      <pivotArea dataOnly="0" labelOnly="1" fieldPosition="0">
        <references count="4">
          <reference field="0" count="1">
            <x v="20"/>
          </reference>
          <reference field="1" count="1" selected="0">
            <x v="7"/>
          </reference>
          <reference field="2" count="1" selected="0">
            <x v="21"/>
          </reference>
          <reference field="3" count="1" selected="0">
            <x v="12"/>
          </reference>
        </references>
      </pivotArea>
    </format>
    <format dxfId="1048">
      <pivotArea dataOnly="0" labelOnly="1" fieldPosition="0">
        <references count="4">
          <reference field="0" count="1">
            <x v="3"/>
          </reference>
          <reference field="1" count="1" selected="0">
            <x v="7"/>
          </reference>
          <reference field="2" count="1" selected="0">
            <x v="21"/>
          </reference>
          <reference field="3" count="1" selected="0">
            <x v="14"/>
          </reference>
        </references>
      </pivotArea>
    </format>
    <format dxfId="1047">
      <pivotArea dataOnly="0" labelOnly="1" fieldPosition="0">
        <references count="4">
          <reference field="0" count="1">
            <x v="5"/>
          </reference>
          <reference field="1" count="1" selected="0">
            <x v="7"/>
          </reference>
          <reference field="2" count="1" selected="0">
            <x v="21"/>
          </reference>
          <reference field="3" count="1" selected="0">
            <x v="57"/>
          </reference>
        </references>
      </pivotArea>
    </format>
    <format dxfId="1046">
      <pivotArea dataOnly="0" labelOnly="1" fieldPosition="0">
        <references count="4">
          <reference field="0" count="1">
            <x v="12"/>
          </reference>
          <reference field="1" count="1" selected="0">
            <x v="7"/>
          </reference>
          <reference field="2" count="1" selected="0">
            <x v="21"/>
          </reference>
          <reference field="3" count="1" selected="0">
            <x v="64"/>
          </reference>
        </references>
      </pivotArea>
    </format>
    <format dxfId="1045">
      <pivotArea dataOnly="0" labelOnly="1" fieldPosition="0">
        <references count="4">
          <reference field="0" count="1">
            <x v="3"/>
          </reference>
          <reference field="1" count="1" selected="0">
            <x v="7"/>
          </reference>
          <reference field="2" count="1" selected="0">
            <x v="21"/>
          </reference>
          <reference field="3" count="1" selected="0">
            <x v="67"/>
          </reference>
        </references>
      </pivotArea>
    </format>
    <format dxfId="1044">
      <pivotArea dataOnly="0" labelOnly="1" fieldPosition="0">
        <references count="4">
          <reference field="0" count="1">
            <x v="18"/>
          </reference>
          <reference field="1" count="1" selected="0">
            <x v="7"/>
          </reference>
          <reference field="2" count="1" selected="0">
            <x v="23"/>
          </reference>
          <reference field="3" count="1" selected="0">
            <x v="18"/>
          </reference>
        </references>
      </pivotArea>
    </format>
    <format dxfId="1043">
      <pivotArea dataOnly="0" labelOnly="1" fieldPosition="0">
        <references count="4">
          <reference field="0" count="1">
            <x v="3"/>
          </reference>
          <reference field="1" count="1" selected="0">
            <x v="7"/>
          </reference>
          <reference field="2" count="1" selected="0">
            <x v="28"/>
          </reference>
          <reference field="3" count="1" selected="0">
            <x v="21"/>
          </reference>
        </references>
      </pivotArea>
    </format>
    <format dxfId="1042">
      <pivotArea dataOnly="0" labelOnly="1" fieldPosition="0">
        <references count="4">
          <reference field="0" count="1">
            <x v="11"/>
          </reference>
          <reference field="1" count="1" selected="0">
            <x v="7"/>
          </reference>
          <reference field="2" count="1" selected="0">
            <x v="28"/>
          </reference>
          <reference field="3" count="1" selected="0">
            <x v="24"/>
          </reference>
        </references>
      </pivotArea>
    </format>
    <format dxfId="1041">
      <pivotArea dataOnly="0" labelOnly="1" fieldPosition="0">
        <references count="4">
          <reference field="0" count="1">
            <x v="18"/>
          </reference>
          <reference field="1" count="1" selected="0">
            <x v="8"/>
          </reference>
          <reference field="2" count="1" selected="0">
            <x v="8"/>
          </reference>
          <reference field="3" count="1" selected="0">
            <x v="3"/>
          </reference>
        </references>
      </pivotArea>
    </format>
    <format dxfId="1040">
      <pivotArea dataOnly="0" labelOnly="1" fieldPosition="0">
        <references count="4">
          <reference field="0" count="1">
            <x v="5"/>
          </reference>
          <reference field="1" count="1" selected="0">
            <x v="8"/>
          </reference>
          <reference field="2" count="1" selected="0">
            <x v="8"/>
          </reference>
          <reference field="3" count="1" selected="0">
            <x v="31"/>
          </reference>
        </references>
      </pivotArea>
    </format>
    <format dxfId="1039">
      <pivotArea dataOnly="0" labelOnly="1" fieldPosition="0">
        <references count="5">
          <reference field="0" count="1" selected="0">
            <x v="13"/>
          </reference>
          <reference field="1" count="1" selected="0">
            <x v="1"/>
          </reference>
          <reference field="2" count="1" selected="0">
            <x v="1"/>
          </reference>
          <reference field="3" count="1" selected="0">
            <x v="2"/>
          </reference>
          <reference field="4" count="1">
            <x v="1"/>
          </reference>
        </references>
      </pivotArea>
    </format>
    <format dxfId="1038">
      <pivotArea dataOnly="0" labelOnly="1" fieldPosition="0">
        <references count="5">
          <reference field="0" count="1" selected="0">
            <x v="15"/>
          </reference>
          <reference field="1" count="1" selected="0">
            <x v="1"/>
          </reference>
          <reference field="2" count="1" selected="0">
            <x v="1"/>
          </reference>
          <reference field="3" count="1" selected="0">
            <x v="28"/>
          </reference>
          <reference field="4" count="1">
            <x v="5"/>
          </reference>
        </references>
      </pivotArea>
    </format>
    <format dxfId="1037">
      <pivotArea dataOnly="0" labelOnly="1" fieldPosition="0">
        <references count="5">
          <reference field="0" count="1" selected="0">
            <x v="6"/>
          </reference>
          <reference field="1" count="1" selected="0">
            <x v="1"/>
          </reference>
          <reference field="2" count="1" selected="0">
            <x v="1"/>
          </reference>
          <reference field="3" count="1" selected="0">
            <x v="36"/>
          </reference>
          <reference field="4" count="1">
            <x v="2"/>
          </reference>
        </references>
      </pivotArea>
    </format>
    <format dxfId="1036">
      <pivotArea dataOnly="0" labelOnly="1" fieldPosition="0">
        <references count="5">
          <reference field="0" count="1" selected="0">
            <x v="5"/>
          </reference>
          <reference field="1" count="1" selected="0">
            <x v="1"/>
          </reference>
          <reference field="2" count="1" selected="0">
            <x v="1"/>
          </reference>
          <reference field="3" count="1" selected="0">
            <x v="45"/>
          </reference>
          <reference field="4" count="1">
            <x v="8"/>
          </reference>
        </references>
      </pivotArea>
    </format>
    <format dxfId="1035">
      <pivotArea dataOnly="0" labelOnly="1" fieldPosition="0">
        <references count="5">
          <reference field="0" count="1" selected="0">
            <x v="13"/>
          </reference>
          <reference field="1" count="1" selected="0">
            <x v="1"/>
          </reference>
          <reference field="2" count="1" selected="0">
            <x v="1"/>
          </reference>
          <reference field="3" count="1" selected="0">
            <x v="47"/>
          </reference>
          <reference field="4" count="1">
            <x v="3"/>
          </reference>
        </references>
      </pivotArea>
    </format>
    <format dxfId="1034">
      <pivotArea dataOnly="0" labelOnly="1" fieldPosition="0">
        <references count="5">
          <reference field="0" count="1" selected="0">
            <x v="18"/>
          </reference>
          <reference field="1" count="1" selected="0">
            <x v="1"/>
          </reference>
          <reference field="2" count="1" selected="0">
            <x v="1"/>
          </reference>
          <reference field="3" count="1" selected="0">
            <x v="54"/>
          </reference>
          <reference field="4" count="1">
            <x v="9"/>
          </reference>
        </references>
      </pivotArea>
    </format>
    <format dxfId="1033">
      <pivotArea dataOnly="0" labelOnly="1" fieldPosition="0">
        <references count="5">
          <reference field="0" count="1" selected="0">
            <x v="1"/>
          </reference>
          <reference field="1" count="1" selected="0">
            <x v="1"/>
          </reference>
          <reference field="2" count="1" selected="0">
            <x v="13"/>
          </reference>
          <reference field="3" count="1" selected="0">
            <x v="60"/>
          </reference>
          <reference field="4" count="1">
            <x v="4"/>
          </reference>
        </references>
      </pivotArea>
    </format>
    <format dxfId="1032">
      <pivotArea dataOnly="0" labelOnly="1" fieldPosition="0">
        <references count="5">
          <reference field="0" count="1" selected="0">
            <x v="14"/>
          </reference>
          <reference field="1" count="1" selected="0">
            <x v="1"/>
          </reference>
          <reference field="2" count="1" selected="0">
            <x v="13"/>
          </reference>
          <reference field="3" count="1" selected="0">
            <x v="63"/>
          </reference>
          <reference field="4" count="1">
            <x v="4"/>
          </reference>
        </references>
      </pivotArea>
    </format>
    <format dxfId="1031">
      <pivotArea dataOnly="0" labelOnly="1" fieldPosition="0">
        <references count="5">
          <reference field="0" count="1" selected="0">
            <x v="13"/>
          </reference>
          <reference field="1" count="1" selected="0">
            <x v="1"/>
          </reference>
          <reference field="2" count="1" selected="0">
            <x v="13"/>
          </reference>
          <reference field="3" count="1" selected="0">
            <x v="65"/>
          </reference>
          <reference field="4" count="1">
            <x v="4"/>
          </reference>
        </references>
      </pivotArea>
    </format>
    <format dxfId="1030">
      <pivotArea dataOnly="0" labelOnly="1" fieldPosition="0">
        <references count="5">
          <reference field="0" count="1" selected="0">
            <x v="14"/>
          </reference>
          <reference field="1" count="1" selected="0">
            <x v="1"/>
          </reference>
          <reference field="2" count="1" selected="0">
            <x v="18"/>
          </reference>
          <reference field="3" count="1" selected="0">
            <x v="10"/>
          </reference>
          <reference field="4" count="1">
            <x v="5"/>
          </reference>
        </references>
      </pivotArea>
    </format>
    <format dxfId="1029">
      <pivotArea dataOnly="0" labelOnly="1" fieldPosition="0">
        <references count="5">
          <reference field="0" count="1" selected="0">
            <x v="16"/>
          </reference>
          <reference field="1" count="1" selected="0">
            <x v="1"/>
          </reference>
          <reference field="2" count="1" selected="0">
            <x v="18"/>
          </reference>
          <reference field="3" count="1" selected="0">
            <x v="13"/>
          </reference>
          <reference field="4" count="1">
            <x v="6"/>
          </reference>
        </references>
      </pivotArea>
    </format>
    <format dxfId="1028">
      <pivotArea dataOnly="0" labelOnly="1" fieldPosition="0">
        <references count="5">
          <reference field="0" count="1" selected="0">
            <x v="16"/>
          </reference>
          <reference field="1" count="1" selected="0">
            <x v="1"/>
          </reference>
          <reference field="2" count="1" selected="0">
            <x v="22"/>
          </reference>
          <reference field="3" count="1" selected="0">
            <x v="17"/>
          </reference>
          <reference field="4" count="1">
            <x v="7"/>
          </reference>
        </references>
      </pivotArea>
    </format>
    <format dxfId="1027">
      <pivotArea dataOnly="0" labelOnly="1" fieldPosition="0">
        <references count="5">
          <reference field="0" count="1" selected="0">
            <x v="14"/>
          </reference>
          <reference field="1" count="1" selected="0">
            <x v="1"/>
          </reference>
          <reference field="2" count="1" selected="0">
            <x v="22"/>
          </reference>
          <reference field="3" count="1" selected="0">
            <x v="20"/>
          </reference>
          <reference field="4" count="1">
            <x v="7"/>
          </reference>
        </references>
      </pivotArea>
    </format>
    <format dxfId="1026">
      <pivotArea dataOnly="0" labelOnly="1" fieldPosition="0">
        <references count="5">
          <reference field="0" count="1" selected="0">
            <x v="4"/>
          </reference>
          <reference field="1" count="1" selected="0">
            <x v="1"/>
          </reference>
          <reference field="2" count="1" selected="0">
            <x v="22"/>
          </reference>
          <reference field="3" count="1" selected="0">
            <x v="23"/>
          </reference>
          <reference field="4" count="1">
            <x v="7"/>
          </reference>
        </references>
      </pivotArea>
    </format>
    <format dxfId="1025">
      <pivotArea dataOnly="0" labelOnly="1" fieldPosition="0">
        <references count="5">
          <reference field="0" count="1" selected="0">
            <x v="1"/>
          </reference>
          <reference field="1" count="1" selected="0">
            <x v="2"/>
          </reference>
          <reference field="2" count="1" selected="0">
            <x v="6"/>
          </reference>
          <reference field="3" count="1" selected="0">
            <x v="5"/>
          </reference>
          <reference field="4" count="1">
            <x v="28"/>
          </reference>
        </references>
      </pivotArea>
    </format>
    <format dxfId="1024">
      <pivotArea dataOnly="0" labelOnly="1" fieldPosition="0">
        <references count="5">
          <reference field="0" count="1" selected="0">
            <x v="1"/>
          </reference>
          <reference field="1" count="1" selected="0">
            <x v="2"/>
          </reference>
          <reference field="2" count="1" selected="0">
            <x v="15"/>
          </reference>
          <reference field="3" count="1" selected="0">
            <x v="27"/>
          </reference>
          <reference field="4" count="1">
            <x v="28"/>
          </reference>
        </references>
      </pivotArea>
    </format>
    <format dxfId="1023">
      <pivotArea dataOnly="0" labelOnly="1" fieldPosition="0">
        <references count="5">
          <reference field="0" count="1" selected="0">
            <x v="18"/>
          </reference>
          <reference field="1" count="1" selected="0">
            <x v="2"/>
          </reference>
          <reference field="2" count="1" selected="0">
            <x v="15"/>
          </reference>
          <reference field="3" count="1" selected="0">
            <x v="35"/>
          </reference>
          <reference field="4" count="1">
            <x v="28"/>
          </reference>
        </references>
      </pivotArea>
    </format>
    <format dxfId="1022">
      <pivotArea dataOnly="0" labelOnly="1" fieldPosition="0">
        <references count="5">
          <reference field="0" count="1" selected="0">
            <x v="5"/>
          </reference>
          <reference field="1" count="1" selected="0">
            <x v="2"/>
          </reference>
          <reference field="2" count="1" selected="0">
            <x v="15"/>
          </reference>
          <reference field="3" count="1" selected="0">
            <x v="42"/>
          </reference>
          <reference field="4" count="1">
            <x v="28"/>
          </reference>
        </references>
      </pivotArea>
    </format>
    <format dxfId="1021">
      <pivotArea dataOnly="0" labelOnly="1" fieldPosition="0">
        <references count="5">
          <reference field="0" count="1" selected="0">
            <x v="10"/>
          </reference>
          <reference field="1" count="1" selected="0">
            <x v="3"/>
          </reference>
          <reference field="2" count="1" selected="0">
            <x v="2"/>
          </reference>
          <reference field="3" count="1" selected="0">
            <x v="7"/>
          </reference>
          <reference field="4" count="1">
            <x v="11"/>
          </reference>
        </references>
      </pivotArea>
    </format>
    <format dxfId="1020">
      <pivotArea dataOnly="0" labelOnly="1" fieldPosition="0">
        <references count="5">
          <reference field="0" count="1" selected="0">
            <x v="17"/>
          </reference>
          <reference field="1" count="1" selected="0">
            <x v="3"/>
          </reference>
          <reference field="2" count="1" selected="0">
            <x v="11"/>
          </reference>
          <reference field="3" count="1" selected="0">
            <x v="30"/>
          </reference>
          <reference field="4" count="1">
            <x v="10"/>
          </reference>
        </references>
      </pivotArea>
    </format>
    <format dxfId="1019">
      <pivotArea dataOnly="0" labelOnly="1" fieldPosition="0">
        <references count="5">
          <reference field="0" count="1" selected="0">
            <x v="1"/>
          </reference>
          <reference field="1" count="1" selected="0">
            <x v="3"/>
          </reference>
          <reference field="2" count="1" selected="0">
            <x v="11"/>
          </reference>
          <reference field="3" count="1" selected="0">
            <x v="38"/>
          </reference>
          <reference field="4" count="1">
            <x v="14"/>
          </reference>
        </references>
      </pivotArea>
    </format>
    <format dxfId="1018">
      <pivotArea dataOnly="0" labelOnly="1" fieldPosition="0">
        <references count="5">
          <reference field="0" count="1" selected="0">
            <x v="14"/>
          </reference>
          <reference field="1" count="1" selected="0">
            <x v="3"/>
          </reference>
          <reference field="2" count="1" selected="0">
            <x v="11"/>
          </reference>
          <reference field="3" count="1" selected="0">
            <x v="44"/>
          </reference>
          <reference field="4" count="1">
            <x v="14"/>
          </reference>
        </references>
      </pivotArea>
    </format>
    <format dxfId="1017">
      <pivotArea dataOnly="0" labelOnly="1" fieldPosition="0">
        <references count="5">
          <reference field="0" count="1" selected="0">
            <x v="16"/>
          </reference>
          <reference field="1" count="1" selected="0">
            <x v="3"/>
          </reference>
          <reference field="2" count="1" selected="0">
            <x v="11"/>
          </reference>
          <reference field="3" count="1" selected="0">
            <x v="51"/>
          </reference>
          <reference field="4" count="1">
            <x v="14"/>
          </reference>
        </references>
      </pivotArea>
    </format>
    <format dxfId="1016">
      <pivotArea dataOnly="0" labelOnly="1" fieldPosition="0">
        <references count="5">
          <reference field="0" count="1" selected="0">
            <x v="13"/>
          </reference>
          <reference field="1" count="1" selected="0">
            <x v="3"/>
          </reference>
          <reference field="2" count="1" selected="0">
            <x v="11"/>
          </reference>
          <reference field="3" count="1" selected="0">
            <x v="55"/>
          </reference>
          <reference field="4" count="1">
            <x v="14"/>
          </reference>
        </references>
      </pivotArea>
    </format>
    <format dxfId="1015">
      <pivotArea dataOnly="0" labelOnly="1" fieldPosition="0">
        <references count="5">
          <reference field="0" count="1" selected="0">
            <x v="2"/>
          </reference>
          <reference field="1" count="1" selected="0">
            <x v="3"/>
          </reference>
          <reference field="2" count="1" selected="0">
            <x v="11"/>
          </reference>
          <reference field="3" count="1" selected="0">
            <x v="59"/>
          </reference>
          <reference field="4" count="1">
            <x v="14"/>
          </reference>
        </references>
      </pivotArea>
    </format>
    <format dxfId="1014">
      <pivotArea dataOnly="0" labelOnly="1" fieldPosition="0">
        <references count="5">
          <reference field="0" count="1" selected="0">
            <x v="21"/>
          </reference>
          <reference field="1" count="1" selected="0">
            <x v="3"/>
          </reference>
          <reference field="2" count="1" selected="0">
            <x v="19"/>
          </reference>
          <reference field="3" count="1" selected="0">
            <x v="11"/>
          </reference>
          <reference field="4" count="1">
            <x v="14"/>
          </reference>
        </references>
      </pivotArea>
    </format>
    <format dxfId="1013">
      <pivotArea dataOnly="0" labelOnly="1" fieldPosition="0">
        <references count="5">
          <reference field="0" count="1" selected="0">
            <x v="1"/>
          </reference>
          <reference field="1" count="1" selected="0">
            <x v="3"/>
          </reference>
          <reference field="2" count="1" selected="0">
            <x v="19"/>
          </reference>
          <reference field="3" count="1" selected="0">
            <x v="62"/>
          </reference>
          <reference field="4" count="1">
            <x v="13"/>
          </reference>
        </references>
      </pivotArea>
    </format>
    <format dxfId="1012">
      <pivotArea dataOnly="0" labelOnly="1" fieldPosition="0">
        <references count="5">
          <reference field="0" count="1" selected="0">
            <x v="6"/>
          </reference>
          <reference field="1" count="1" selected="0">
            <x v="3"/>
          </reference>
          <reference field="2" count="1" selected="0">
            <x v="19"/>
          </reference>
          <reference field="3" count="1" selected="0">
            <x v="68"/>
          </reference>
          <reference field="4" count="1">
            <x v="12"/>
          </reference>
        </references>
      </pivotArea>
    </format>
    <format dxfId="1011">
      <pivotArea dataOnly="0" labelOnly="1" fieldPosition="0">
        <references count="5">
          <reference field="0" count="1" selected="0">
            <x v="6"/>
          </reference>
          <reference field="1" count="1" selected="0">
            <x v="3"/>
          </reference>
          <reference field="2" count="1" selected="0">
            <x v="27"/>
          </reference>
          <reference field="3" count="1" selected="0">
            <x v="15"/>
          </reference>
          <reference field="4" count="1">
            <x v="14"/>
          </reference>
        </references>
      </pivotArea>
    </format>
    <format dxfId="1010">
      <pivotArea dataOnly="0" labelOnly="1" fieldPosition="0">
        <references count="5">
          <reference field="0" count="1" selected="0">
            <x v="16"/>
          </reference>
          <reference field="1" count="1" selected="0">
            <x v="3"/>
          </reference>
          <reference field="2" count="1" selected="0">
            <x v="27"/>
          </reference>
          <reference field="3" count="1" selected="0">
            <x v="16"/>
          </reference>
          <reference field="4" count="1">
            <x v="14"/>
          </reference>
        </references>
      </pivotArea>
    </format>
    <format dxfId="1009">
      <pivotArea dataOnly="0" labelOnly="1" fieldPosition="0">
        <references count="5">
          <reference field="0" count="1" selected="0">
            <x v="16"/>
          </reference>
          <reference field="1" count="1" selected="0">
            <x v="3"/>
          </reference>
          <reference field="2" count="1" selected="0">
            <x v="27"/>
          </reference>
          <reference field="3" count="1" selected="0">
            <x v="19"/>
          </reference>
          <reference field="4" count="1">
            <x v="14"/>
          </reference>
        </references>
      </pivotArea>
    </format>
    <format dxfId="1008">
      <pivotArea dataOnly="0" labelOnly="1" fieldPosition="0">
        <references count="5">
          <reference field="0" count="1" selected="0">
            <x v="18"/>
          </reference>
          <reference field="1" count="1" selected="0">
            <x v="4"/>
          </reference>
          <reference field="2" count="1" selected="0">
            <x v="3"/>
          </reference>
          <reference field="3" count="1" selected="0">
            <x v="6"/>
          </reference>
          <reference field="4" count="1">
            <x v="27"/>
          </reference>
        </references>
      </pivotArea>
    </format>
    <format dxfId="1007">
      <pivotArea dataOnly="0" labelOnly="1" fieldPosition="0">
        <references count="5">
          <reference field="0" count="1" selected="0">
            <x v="14"/>
          </reference>
          <reference field="1" count="1" selected="0">
            <x v="4"/>
          </reference>
          <reference field="2" count="1" selected="0">
            <x v="14"/>
          </reference>
          <reference field="3" count="1" selected="0">
            <x v="29"/>
          </reference>
          <reference field="4" count="1">
            <x v="27"/>
          </reference>
        </references>
      </pivotArea>
    </format>
    <format dxfId="1006">
      <pivotArea dataOnly="0" labelOnly="1" fieldPosition="0">
        <references count="5">
          <reference field="0" count="1" selected="0">
            <x v="9"/>
          </reference>
          <reference field="1" count="1" selected="0">
            <x v="4"/>
          </reference>
          <reference field="2" count="1" selected="0">
            <x v="20"/>
          </reference>
          <reference field="3" count="1" selected="0">
            <x v="39"/>
          </reference>
          <reference field="4" count="1">
            <x v="26"/>
          </reference>
        </references>
      </pivotArea>
    </format>
    <format dxfId="1005">
      <pivotArea dataOnly="0" labelOnly="1" fieldPosition="0">
        <references count="5">
          <reference field="0" count="1" selected="0">
            <x v="7"/>
          </reference>
          <reference field="1" count="1" selected="0">
            <x v="4"/>
          </reference>
          <reference field="2" count="1" selected="0">
            <x v="24"/>
          </reference>
          <reference field="3" count="1" selected="0">
            <x v="43"/>
          </reference>
          <reference field="4" count="1">
            <x v="26"/>
          </reference>
        </references>
      </pivotArea>
    </format>
    <format dxfId="1004">
      <pivotArea dataOnly="0" labelOnly="1" fieldPosition="0">
        <references count="5">
          <reference field="0" count="1" selected="0">
            <x v="5"/>
          </reference>
          <reference field="1" count="1" selected="0">
            <x v="4"/>
          </reference>
          <reference field="2" count="1" selected="0">
            <x v="24"/>
          </reference>
          <reference field="3" count="1" selected="0">
            <x v="56"/>
          </reference>
          <reference field="4" count="1">
            <x v="27"/>
          </reference>
        </references>
      </pivotArea>
    </format>
    <format dxfId="1003">
      <pivotArea dataOnly="0" labelOnly="1" fieldPosition="0">
        <references count="5">
          <reference field="0" count="1" selected="0">
            <x v="1"/>
          </reference>
          <reference field="1" count="1" selected="0">
            <x v="5"/>
          </reference>
          <reference field="2" count="1" selected="0">
            <x v="4"/>
          </reference>
          <reference field="3" count="1" selected="0">
            <x v="8"/>
          </reference>
          <reference field="4" count="1">
            <x v="16"/>
          </reference>
        </references>
      </pivotArea>
    </format>
    <format dxfId="1002">
      <pivotArea dataOnly="0" labelOnly="1" fieldPosition="0">
        <references count="5">
          <reference field="0" count="1" selected="0">
            <x v="1"/>
          </reference>
          <reference field="1" count="1" selected="0">
            <x v="5"/>
          </reference>
          <reference field="2" count="1" selected="0">
            <x v="4"/>
          </reference>
          <reference field="3" count="1" selected="0">
            <x v="32"/>
          </reference>
          <reference field="4" count="1">
            <x v="16"/>
          </reference>
        </references>
      </pivotArea>
    </format>
    <format dxfId="1001">
      <pivotArea dataOnly="0" labelOnly="1" fieldPosition="0">
        <references count="5">
          <reference field="0" count="1" selected="0">
            <x v="6"/>
          </reference>
          <reference field="1" count="1" selected="0">
            <x v="5"/>
          </reference>
          <reference field="2" count="1" selected="0">
            <x v="4"/>
          </reference>
          <reference field="3" count="1" selected="0">
            <x v="37"/>
          </reference>
          <reference field="4" count="1">
            <x v="16"/>
          </reference>
        </references>
      </pivotArea>
    </format>
    <format dxfId="1000">
      <pivotArea dataOnly="0" labelOnly="1" fieldPosition="0">
        <references count="5">
          <reference field="0" count="1" selected="0">
            <x v="20"/>
          </reference>
          <reference field="1" count="1" selected="0">
            <x v="5"/>
          </reference>
          <reference field="2" count="1" selected="0">
            <x v="4"/>
          </reference>
          <reference field="3" count="1" selected="0">
            <x v="41"/>
          </reference>
          <reference field="4" count="1">
            <x v="16"/>
          </reference>
        </references>
      </pivotArea>
    </format>
    <format dxfId="999">
      <pivotArea dataOnly="0" labelOnly="1" fieldPosition="0">
        <references count="5">
          <reference field="0" count="1" selected="0">
            <x v="20"/>
          </reference>
          <reference field="1" count="1" selected="0">
            <x v="5"/>
          </reference>
          <reference field="2" count="1" selected="0">
            <x v="4"/>
          </reference>
          <reference field="3" count="1" selected="0">
            <x v="49"/>
          </reference>
          <reference field="4" count="1">
            <x v="20"/>
          </reference>
        </references>
      </pivotArea>
    </format>
    <format dxfId="998">
      <pivotArea dataOnly="0" labelOnly="1" fieldPosition="0">
        <references count="5">
          <reference field="0" count="1" selected="0">
            <x v="1"/>
          </reference>
          <reference field="1" count="1" selected="0">
            <x v="5"/>
          </reference>
          <reference field="2" count="1" selected="0">
            <x v="10"/>
          </reference>
          <reference field="3" count="1" selected="0">
            <x v="53"/>
          </reference>
          <reference field="4" count="1">
            <x v="17"/>
          </reference>
        </references>
      </pivotArea>
    </format>
    <format dxfId="997">
      <pivotArea dataOnly="0" labelOnly="1" fieldPosition="0">
        <references count="5">
          <reference field="0" count="1" selected="0">
            <x v="6"/>
          </reference>
          <reference field="1" count="1" selected="0">
            <x v="5"/>
          </reference>
          <reference field="2" count="1" selected="0">
            <x v="17"/>
          </reference>
          <reference field="3" count="1" selected="0">
            <x v="58"/>
          </reference>
          <reference field="4" count="1">
            <x v="18"/>
          </reference>
        </references>
      </pivotArea>
    </format>
    <format dxfId="996">
      <pivotArea dataOnly="0" labelOnly="1" fieldPosition="0">
        <references count="5">
          <reference field="0" count="1" selected="0">
            <x v="14"/>
          </reference>
          <reference field="1" count="1" selected="0">
            <x v="5"/>
          </reference>
          <reference field="2" count="1" selected="0">
            <x v="17"/>
          </reference>
          <reference field="3" count="1" selected="0">
            <x v="61"/>
          </reference>
          <reference field="4" count="1">
            <x v="19"/>
          </reference>
        </references>
      </pivotArea>
    </format>
    <format dxfId="995">
      <pivotArea dataOnly="0" labelOnly="1" fieldPosition="0">
        <references count="5">
          <reference field="0" count="1" selected="0">
            <x v="20"/>
          </reference>
          <reference field="1" count="1" selected="0">
            <x v="5"/>
          </reference>
          <reference field="2" count="1" selected="0">
            <x v="17"/>
          </reference>
          <reference field="3" count="1" selected="0">
            <x v="66"/>
          </reference>
          <reference field="4" count="1">
            <x v="15"/>
          </reference>
        </references>
      </pivotArea>
    </format>
    <format dxfId="994">
      <pivotArea dataOnly="0" labelOnly="1" fieldPosition="0">
        <references count="5">
          <reference field="0" count="1" selected="0">
            <x v="19"/>
          </reference>
          <reference field="1" count="1" selected="0">
            <x v="5"/>
          </reference>
          <reference field="2" count="1" selected="0">
            <x v="25"/>
          </reference>
          <reference field="3" count="1" selected="0">
            <x v="9"/>
          </reference>
          <reference field="4" count="1">
            <x v="18"/>
          </reference>
        </references>
      </pivotArea>
    </format>
    <format dxfId="993">
      <pivotArea dataOnly="0" labelOnly="1" fieldPosition="0">
        <references count="5">
          <reference field="0" count="1" selected="0">
            <x v="12"/>
          </reference>
          <reference field="1" count="1" selected="0">
            <x v="6"/>
          </reference>
          <reference field="2" count="1" selected="0">
            <x v="5"/>
          </reference>
          <reference field="3" count="1" selected="0">
            <x v="4"/>
          </reference>
          <reference field="4" count="1">
            <x v="21"/>
          </reference>
        </references>
      </pivotArea>
    </format>
    <format dxfId="992">
      <pivotArea dataOnly="0" labelOnly="1" fieldPosition="0">
        <references count="5">
          <reference field="0" count="1" selected="0">
            <x v="16"/>
          </reference>
          <reference field="1" count="1" selected="0">
            <x v="6"/>
          </reference>
          <reference field="2" count="1" selected="0">
            <x v="9"/>
          </reference>
          <reference field="3" count="1" selected="0">
            <x v="26"/>
          </reference>
          <reference field="4" count="1">
            <x v="22"/>
          </reference>
        </references>
      </pivotArea>
    </format>
    <format dxfId="991">
      <pivotArea dataOnly="0" labelOnly="1" fieldPosition="0">
        <references count="5">
          <reference field="0" count="1" selected="0">
            <x v="14"/>
          </reference>
          <reference field="1" count="1" selected="0">
            <x v="6"/>
          </reference>
          <reference field="2" count="1" selected="0">
            <x v="16"/>
          </reference>
          <reference field="3" count="1" selected="0">
            <x v="34"/>
          </reference>
          <reference field="4" count="1">
            <x v="24"/>
          </reference>
        </references>
      </pivotArea>
    </format>
    <format dxfId="990">
      <pivotArea dataOnly="0" labelOnly="1" fieldPosition="0">
        <references count="5">
          <reference field="0" count="1" selected="0">
            <x v="16"/>
          </reference>
          <reference field="1" count="1" selected="0">
            <x v="6"/>
          </reference>
          <reference field="2" count="1" selected="0">
            <x v="26"/>
          </reference>
          <reference field="3" count="1" selected="0">
            <x v="46"/>
          </reference>
          <reference field="4" count="1">
            <x v="23"/>
          </reference>
        </references>
      </pivotArea>
    </format>
    <format dxfId="989">
      <pivotArea dataOnly="0" labelOnly="1" fieldPosition="0">
        <references count="5">
          <reference field="0" count="1" selected="0">
            <x v="8"/>
          </reference>
          <reference field="1" count="1" selected="0">
            <x v="7"/>
          </reference>
          <reference field="2" count="1" selected="0">
            <x v="7"/>
          </reference>
          <reference field="3" count="1" selected="0">
            <x v="1"/>
          </reference>
          <reference field="4" count="1">
            <x v="38"/>
          </reference>
        </references>
      </pivotArea>
    </format>
    <format dxfId="988">
      <pivotArea dataOnly="0" labelOnly="1" fieldPosition="0">
        <references count="5">
          <reference field="0" count="1" selected="0">
            <x v="2"/>
          </reference>
          <reference field="1" count="1" selected="0">
            <x v="7"/>
          </reference>
          <reference field="2" count="1" selected="0">
            <x v="7"/>
          </reference>
          <reference field="3" count="1" selected="0">
            <x v="25"/>
          </reference>
          <reference field="4" count="1">
            <x v="30"/>
          </reference>
        </references>
      </pivotArea>
    </format>
    <format dxfId="987">
      <pivotArea dataOnly="0" labelOnly="1" fieldPosition="0">
        <references count="5">
          <reference field="0" count="1" selected="0">
            <x v="2"/>
          </reference>
          <reference field="1" count="1" selected="0">
            <x v="7"/>
          </reference>
          <reference field="2" count="1" selected="0">
            <x v="7"/>
          </reference>
          <reference field="3" count="1" selected="0">
            <x v="33"/>
          </reference>
          <reference field="4" count="1">
            <x v="30"/>
          </reference>
        </references>
      </pivotArea>
    </format>
    <format dxfId="986">
      <pivotArea dataOnly="0" labelOnly="1" fieldPosition="0">
        <references count="5">
          <reference field="0" count="1" selected="0">
            <x v="2"/>
          </reference>
          <reference field="1" count="1" selected="0">
            <x v="7"/>
          </reference>
          <reference field="2" count="1" selected="0">
            <x v="7"/>
          </reference>
          <reference field="3" count="1" selected="0">
            <x v="40"/>
          </reference>
          <reference field="4" count="1">
            <x v="30"/>
          </reference>
        </references>
      </pivotArea>
    </format>
    <format dxfId="985">
      <pivotArea dataOnly="0" labelOnly="1" fieldPosition="0">
        <references count="5">
          <reference field="0" count="1" selected="0">
            <x v="2"/>
          </reference>
          <reference field="1" count="1" selected="0">
            <x v="7"/>
          </reference>
          <reference field="2" count="1" selected="0">
            <x v="12"/>
          </reference>
          <reference field="3" count="1" selected="0">
            <x v="48"/>
          </reference>
          <reference field="4" count="1">
            <x v="34"/>
          </reference>
        </references>
      </pivotArea>
    </format>
    <format dxfId="984">
      <pivotArea dataOnly="0" labelOnly="1" fieldPosition="0">
        <references count="5">
          <reference field="0" count="1" selected="0">
            <x v="2"/>
          </reference>
          <reference field="1" count="1" selected="0">
            <x v="7"/>
          </reference>
          <reference field="2" count="1" selected="0">
            <x v="12"/>
          </reference>
          <reference field="3" count="1" selected="0">
            <x v="52"/>
          </reference>
          <reference field="4" count="1">
            <x v="34"/>
          </reference>
        </references>
      </pivotArea>
    </format>
    <format dxfId="983">
      <pivotArea dataOnly="0" labelOnly="1" fieldPosition="0">
        <references count="5">
          <reference field="0" count="1" selected="0">
            <x v="20"/>
          </reference>
          <reference field="1" count="1" selected="0">
            <x v="7"/>
          </reference>
          <reference field="2" count="1" selected="0">
            <x v="21"/>
          </reference>
          <reference field="3" count="1" selected="0">
            <x v="12"/>
          </reference>
          <reference field="4" count="1">
            <x v="40"/>
          </reference>
        </references>
      </pivotArea>
    </format>
    <format dxfId="982">
      <pivotArea dataOnly="0" labelOnly="1" fieldPosition="0">
        <references count="5">
          <reference field="0" count="1" selected="0">
            <x v="3"/>
          </reference>
          <reference field="1" count="1" selected="0">
            <x v="7"/>
          </reference>
          <reference field="2" count="1" selected="0">
            <x v="21"/>
          </reference>
          <reference field="3" count="1" selected="0">
            <x v="14"/>
          </reference>
          <reference field="4" count="1">
            <x v="37"/>
          </reference>
        </references>
      </pivotArea>
    </format>
    <format dxfId="981">
      <pivotArea dataOnly="0" labelOnly="1" fieldPosition="0">
        <references count="5">
          <reference field="0" count="1" selected="0">
            <x v="5"/>
          </reference>
          <reference field="1" count="1" selected="0">
            <x v="7"/>
          </reference>
          <reference field="2" count="1" selected="0">
            <x v="21"/>
          </reference>
          <reference field="3" count="1" selected="0">
            <x v="57"/>
          </reference>
          <reference field="4" count="1">
            <x v="35"/>
          </reference>
        </references>
      </pivotArea>
    </format>
    <format dxfId="980">
      <pivotArea dataOnly="0" labelOnly="1" fieldPosition="0">
        <references count="5">
          <reference field="0" count="1" selected="0">
            <x v="12"/>
          </reference>
          <reference field="1" count="1" selected="0">
            <x v="7"/>
          </reference>
          <reference field="2" count="1" selected="0">
            <x v="21"/>
          </reference>
          <reference field="3" count="1" selected="0">
            <x v="64"/>
          </reference>
          <reference field="4" count="1">
            <x v="36"/>
          </reference>
        </references>
      </pivotArea>
    </format>
    <format dxfId="979">
      <pivotArea dataOnly="0" labelOnly="1" fieldPosition="0">
        <references count="5">
          <reference field="0" count="1" selected="0">
            <x v="3"/>
          </reference>
          <reference field="1" count="1" selected="0">
            <x v="7"/>
          </reference>
          <reference field="2" count="1" selected="0">
            <x v="21"/>
          </reference>
          <reference field="3" count="1" selected="0">
            <x v="67"/>
          </reference>
          <reference field="4" count="1">
            <x v="39"/>
          </reference>
        </references>
      </pivotArea>
    </format>
    <format dxfId="978">
      <pivotArea dataOnly="0" labelOnly="1" fieldPosition="0">
        <references count="5">
          <reference field="0" count="1" selected="0">
            <x v="18"/>
          </reference>
          <reference field="1" count="1" selected="0">
            <x v="7"/>
          </reference>
          <reference field="2" count="1" selected="0">
            <x v="23"/>
          </reference>
          <reference field="3" count="1" selected="0">
            <x v="18"/>
          </reference>
          <reference field="4" count="1">
            <x v="29"/>
          </reference>
        </references>
      </pivotArea>
    </format>
    <format dxfId="977">
      <pivotArea dataOnly="0" labelOnly="1" fieldPosition="0">
        <references count="5">
          <reference field="0" count="1" selected="0">
            <x v="3"/>
          </reference>
          <reference field="1" count="1" selected="0">
            <x v="7"/>
          </reference>
          <reference field="2" count="1" selected="0">
            <x v="28"/>
          </reference>
          <reference field="3" count="1" selected="0">
            <x v="21"/>
          </reference>
          <reference field="4" count="1">
            <x v="31"/>
          </reference>
        </references>
      </pivotArea>
    </format>
    <format dxfId="976">
      <pivotArea dataOnly="0" labelOnly="1" fieldPosition="0">
        <references count="5">
          <reference field="0" count="1" selected="0">
            <x v="3"/>
          </reference>
          <reference field="1" count="1" selected="0">
            <x v="7"/>
          </reference>
          <reference field="2" count="1" selected="0">
            <x v="28"/>
          </reference>
          <reference field="3" count="1" selected="0">
            <x v="22"/>
          </reference>
          <reference field="4" count="1">
            <x v="32"/>
          </reference>
        </references>
      </pivotArea>
    </format>
    <format dxfId="975">
      <pivotArea dataOnly="0" labelOnly="1" fieldPosition="0">
        <references count="5">
          <reference field="0" count="1" selected="0">
            <x v="11"/>
          </reference>
          <reference field="1" count="1" selected="0">
            <x v="7"/>
          </reference>
          <reference field="2" count="1" selected="0">
            <x v="28"/>
          </reference>
          <reference field="3" count="1" selected="0">
            <x v="24"/>
          </reference>
          <reference field="4" count="1">
            <x v="33"/>
          </reference>
        </references>
      </pivotArea>
    </format>
    <format dxfId="974">
      <pivotArea dataOnly="0" labelOnly="1" fieldPosition="0">
        <references count="5">
          <reference field="0" count="1" selected="0">
            <x v="18"/>
          </reference>
          <reference field="1" count="1" selected="0">
            <x v="8"/>
          </reference>
          <reference field="2" count="1" selected="0">
            <x v="8"/>
          </reference>
          <reference field="3" count="1" selected="0">
            <x v="3"/>
          </reference>
          <reference field="4" count="1">
            <x v="25"/>
          </reference>
        </references>
      </pivotArea>
    </format>
    <format dxfId="973">
      <pivotArea dataOnly="0" labelOnly="1" fieldPosition="0">
        <references count="5">
          <reference field="0" count="1" selected="0">
            <x v="5"/>
          </reference>
          <reference field="1" count="1" selected="0">
            <x v="8"/>
          </reference>
          <reference field="2" count="1" selected="0">
            <x v="8"/>
          </reference>
          <reference field="3" count="1" selected="0">
            <x v="31"/>
          </reference>
          <reference field="4" count="1">
            <x v="25"/>
          </reference>
        </references>
      </pivotArea>
    </format>
    <format dxfId="972">
      <pivotArea dataOnly="0" labelOnly="1" fieldPosition="0">
        <references count="1">
          <reference field="1" count="1">
            <x v="1"/>
          </reference>
        </references>
      </pivotArea>
    </format>
    <format dxfId="971">
      <pivotArea dataOnly="0" labelOnly="1" fieldPosition="0">
        <references count="2">
          <reference field="1" count="1" selected="0">
            <x v="1"/>
          </reference>
          <reference field="2" count="1">
            <x v="1"/>
          </reference>
        </references>
      </pivotArea>
    </format>
    <format dxfId="970">
      <pivotArea field="1" type="button" dataOnly="0" labelOnly="1" outline="0" axis="axisRow" fieldPosition="0"/>
    </format>
    <format dxfId="969">
      <pivotArea dataOnly="0" labelOnly="1" fieldPosition="0">
        <references count="1">
          <reference field="1" count="1">
            <x v="1"/>
          </reference>
        </references>
      </pivotArea>
    </format>
    <format dxfId="968">
      <pivotArea dataOnly="0" labelOnly="1" fieldPosition="0">
        <references count="1">
          <reference field="1" count="1">
            <x v="2"/>
          </reference>
        </references>
      </pivotArea>
    </format>
    <format dxfId="967">
      <pivotArea dataOnly="0" labelOnly="1" fieldPosition="0">
        <references count="1">
          <reference field="1" count="1">
            <x v="3"/>
          </reference>
        </references>
      </pivotArea>
    </format>
    <format dxfId="966">
      <pivotArea dataOnly="0" labelOnly="1" fieldPosition="0">
        <references count="1">
          <reference field="1" count="1">
            <x v="4"/>
          </reference>
        </references>
      </pivotArea>
    </format>
    <format dxfId="965">
      <pivotArea dataOnly="0" labelOnly="1" fieldPosition="0">
        <references count="1">
          <reference field="1" count="1">
            <x v="5"/>
          </reference>
        </references>
      </pivotArea>
    </format>
    <format dxfId="964">
      <pivotArea dataOnly="0" labelOnly="1" fieldPosition="0">
        <references count="1">
          <reference field="1" count="1">
            <x v="6"/>
          </reference>
        </references>
      </pivotArea>
    </format>
    <format dxfId="963">
      <pivotArea dataOnly="0" labelOnly="1" fieldPosition="0">
        <references count="1">
          <reference field="1" count="1">
            <x v="7"/>
          </reference>
        </references>
      </pivotArea>
    </format>
    <format dxfId="962">
      <pivotArea dataOnly="0" labelOnly="1" fieldPosition="0">
        <references count="1">
          <reference field="1" count="1">
            <x v="8"/>
          </reference>
        </references>
      </pivotArea>
    </format>
    <format dxfId="961">
      <pivotArea dataOnly="0" labelOnly="1" grandRow="1" outline="0" fieldPosition="0"/>
    </format>
    <format dxfId="960">
      <pivotArea dataOnly="0" labelOnly="1" fieldPosition="0">
        <references count="2">
          <reference field="1" count="1" selected="0">
            <x v="1"/>
          </reference>
          <reference field="2" count="1">
            <x v="1"/>
          </reference>
        </references>
      </pivotArea>
    </format>
    <format dxfId="959">
      <pivotArea dataOnly="0" labelOnly="1" fieldPosition="0">
        <references count="2">
          <reference field="1" count="1" selected="0">
            <x v="1"/>
          </reference>
          <reference field="2" count="1">
            <x v="13"/>
          </reference>
        </references>
      </pivotArea>
    </format>
    <format dxfId="958">
      <pivotArea dataOnly="0" labelOnly="1" fieldPosition="0">
        <references count="2">
          <reference field="1" count="1" selected="0">
            <x v="1"/>
          </reference>
          <reference field="2" count="1">
            <x v="18"/>
          </reference>
        </references>
      </pivotArea>
    </format>
    <format dxfId="957">
      <pivotArea dataOnly="0" labelOnly="1" fieldPosition="0">
        <references count="2">
          <reference field="1" count="1" selected="0">
            <x v="1"/>
          </reference>
          <reference field="2" count="1">
            <x v="22"/>
          </reference>
        </references>
      </pivotArea>
    </format>
    <format dxfId="956">
      <pivotArea dataOnly="0" labelOnly="1" fieldPosition="0">
        <references count="2">
          <reference field="1" count="1" selected="0">
            <x v="2"/>
          </reference>
          <reference field="2" count="1">
            <x v="6"/>
          </reference>
        </references>
      </pivotArea>
    </format>
    <format dxfId="955">
      <pivotArea dataOnly="0" labelOnly="1" fieldPosition="0">
        <references count="2">
          <reference field="1" count="1" selected="0">
            <x v="2"/>
          </reference>
          <reference field="2" count="1">
            <x v="15"/>
          </reference>
        </references>
      </pivotArea>
    </format>
    <format dxfId="954">
      <pivotArea dataOnly="0" labelOnly="1" fieldPosition="0">
        <references count="2">
          <reference field="1" count="1" selected="0">
            <x v="3"/>
          </reference>
          <reference field="2" count="1">
            <x v="2"/>
          </reference>
        </references>
      </pivotArea>
    </format>
    <format dxfId="953">
      <pivotArea dataOnly="0" labelOnly="1" fieldPosition="0">
        <references count="2">
          <reference field="1" count="1" selected="0">
            <x v="3"/>
          </reference>
          <reference field="2" count="1">
            <x v="11"/>
          </reference>
        </references>
      </pivotArea>
    </format>
    <format dxfId="952">
      <pivotArea dataOnly="0" labelOnly="1" fieldPosition="0">
        <references count="2">
          <reference field="1" count="1" selected="0">
            <x v="3"/>
          </reference>
          <reference field="2" count="1">
            <x v="19"/>
          </reference>
        </references>
      </pivotArea>
    </format>
    <format dxfId="951">
      <pivotArea dataOnly="0" labelOnly="1" fieldPosition="0">
        <references count="2">
          <reference field="1" count="1" selected="0">
            <x v="3"/>
          </reference>
          <reference field="2" count="1">
            <x v="27"/>
          </reference>
        </references>
      </pivotArea>
    </format>
    <format dxfId="950">
      <pivotArea dataOnly="0" labelOnly="1" fieldPosition="0">
        <references count="2">
          <reference field="1" count="1" selected="0">
            <x v="4"/>
          </reference>
          <reference field="2" count="1">
            <x v="3"/>
          </reference>
        </references>
      </pivotArea>
    </format>
    <format dxfId="949">
      <pivotArea dataOnly="0" labelOnly="1" fieldPosition="0">
        <references count="2">
          <reference field="1" count="1" selected="0">
            <x v="4"/>
          </reference>
          <reference field="2" count="1">
            <x v="14"/>
          </reference>
        </references>
      </pivotArea>
    </format>
    <format dxfId="948">
      <pivotArea dataOnly="0" labelOnly="1" fieldPosition="0">
        <references count="2">
          <reference field="1" count="1" selected="0">
            <x v="4"/>
          </reference>
          <reference field="2" count="1">
            <x v="20"/>
          </reference>
        </references>
      </pivotArea>
    </format>
    <format dxfId="947">
      <pivotArea dataOnly="0" labelOnly="1" fieldPosition="0">
        <references count="2">
          <reference field="1" count="1" selected="0">
            <x v="4"/>
          </reference>
          <reference field="2" count="1">
            <x v="24"/>
          </reference>
        </references>
      </pivotArea>
    </format>
    <format dxfId="946">
      <pivotArea dataOnly="0" labelOnly="1" fieldPosition="0">
        <references count="2">
          <reference field="1" count="1" selected="0">
            <x v="5"/>
          </reference>
          <reference field="2" count="1">
            <x v="4"/>
          </reference>
        </references>
      </pivotArea>
    </format>
    <format dxfId="945">
      <pivotArea dataOnly="0" labelOnly="1" fieldPosition="0">
        <references count="2">
          <reference field="1" count="1" selected="0">
            <x v="5"/>
          </reference>
          <reference field="2" count="1">
            <x v="10"/>
          </reference>
        </references>
      </pivotArea>
    </format>
    <format dxfId="944">
      <pivotArea dataOnly="0" labelOnly="1" fieldPosition="0">
        <references count="2">
          <reference field="1" count="1" selected="0">
            <x v="5"/>
          </reference>
          <reference field="2" count="1">
            <x v="17"/>
          </reference>
        </references>
      </pivotArea>
    </format>
    <format dxfId="943">
      <pivotArea dataOnly="0" labelOnly="1" fieldPosition="0">
        <references count="2">
          <reference field="1" count="1" selected="0">
            <x v="5"/>
          </reference>
          <reference field="2" count="1">
            <x v="25"/>
          </reference>
        </references>
      </pivotArea>
    </format>
    <format dxfId="942">
      <pivotArea dataOnly="0" labelOnly="1" fieldPosition="0">
        <references count="2">
          <reference field="1" count="1" selected="0">
            <x v="6"/>
          </reference>
          <reference field="2" count="1">
            <x v="5"/>
          </reference>
        </references>
      </pivotArea>
    </format>
    <format dxfId="941">
      <pivotArea dataOnly="0" labelOnly="1" fieldPosition="0">
        <references count="2">
          <reference field="1" count="1" selected="0">
            <x v="6"/>
          </reference>
          <reference field="2" count="1">
            <x v="9"/>
          </reference>
        </references>
      </pivotArea>
    </format>
    <format dxfId="940">
      <pivotArea dataOnly="0" labelOnly="1" fieldPosition="0">
        <references count="2">
          <reference field="1" count="1" selected="0">
            <x v="6"/>
          </reference>
          <reference field="2" count="1">
            <x v="16"/>
          </reference>
        </references>
      </pivotArea>
    </format>
    <format dxfId="939">
      <pivotArea dataOnly="0" labelOnly="1" fieldPosition="0">
        <references count="2">
          <reference field="1" count="1" selected="0">
            <x v="6"/>
          </reference>
          <reference field="2" count="1">
            <x v="26"/>
          </reference>
        </references>
      </pivotArea>
    </format>
    <format dxfId="938">
      <pivotArea dataOnly="0" labelOnly="1" fieldPosition="0">
        <references count="2">
          <reference field="1" count="1" selected="0">
            <x v="7"/>
          </reference>
          <reference field="2" count="1">
            <x v="7"/>
          </reference>
        </references>
      </pivotArea>
    </format>
    <format dxfId="937">
      <pivotArea dataOnly="0" labelOnly="1" fieldPosition="0">
        <references count="2">
          <reference field="1" count="1" selected="0">
            <x v="7"/>
          </reference>
          <reference field="2" count="1">
            <x v="12"/>
          </reference>
        </references>
      </pivotArea>
    </format>
    <format dxfId="936">
      <pivotArea dataOnly="0" labelOnly="1" fieldPosition="0">
        <references count="2">
          <reference field="1" count="1" selected="0">
            <x v="7"/>
          </reference>
          <reference field="2" count="1">
            <x v="21"/>
          </reference>
        </references>
      </pivotArea>
    </format>
    <format dxfId="935">
      <pivotArea dataOnly="0" labelOnly="1" fieldPosition="0">
        <references count="2">
          <reference field="1" count="1" selected="0">
            <x v="7"/>
          </reference>
          <reference field="2" count="1">
            <x v="23"/>
          </reference>
        </references>
      </pivotArea>
    </format>
    <format dxfId="934">
      <pivotArea dataOnly="0" labelOnly="1" fieldPosition="0">
        <references count="2">
          <reference field="1" count="1" selected="0">
            <x v="7"/>
          </reference>
          <reference field="2" count="1">
            <x v="28"/>
          </reference>
        </references>
      </pivotArea>
    </format>
    <format dxfId="933">
      <pivotArea dataOnly="0" labelOnly="1" fieldPosition="0">
        <references count="2">
          <reference field="1" count="1" selected="0">
            <x v="8"/>
          </reference>
          <reference field="2" count="1">
            <x v="8"/>
          </reference>
        </references>
      </pivotArea>
    </format>
    <format dxfId="932">
      <pivotArea dataOnly="0" labelOnly="1" fieldPosition="0">
        <references count="3">
          <reference field="1" count="1" selected="0">
            <x v="1"/>
          </reference>
          <reference field="2" count="1" selected="0">
            <x v="1"/>
          </reference>
          <reference field="3" count="6">
            <x v="2"/>
            <x v="28"/>
            <x v="36"/>
            <x v="45"/>
            <x v="47"/>
            <x v="54"/>
          </reference>
        </references>
      </pivotArea>
    </format>
    <format dxfId="931">
      <pivotArea dataOnly="0" labelOnly="1" fieldPosition="0">
        <references count="3">
          <reference field="1" count="1" selected="0">
            <x v="1"/>
          </reference>
          <reference field="2" count="1" selected="0">
            <x v="13"/>
          </reference>
          <reference field="3" count="3">
            <x v="60"/>
            <x v="63"/>
            <x v="65"/>
          </reference>
        </references>
      </pivotArea>
    </format>
    <format dxfId="930">
      <pivotArea dataOnly="0" labelOnly="1" fieldPosition="0">
        <references count="3">
          <reference field="1" count="1" selected="0">
            <x v="1"/>
          </reference>
          <reference field="2" count="1" selected="0">
            <x v="18"/>
          </reference>
          <reference field="3" count="2">
            <x v="10"/>
            <x v="13"/>
          </reference>
        </references>
      </pivotArea>
    </format>
    <format dxfId="929">
      <pivotArea dataOnly="0" labelOnly="1" fieldPosition="0">
        <references count="3">
          <reference field="1" count="1" selected="0">
            <x v="1"/>
          </reference>
          <reference field="2" count="1" selected="0">
            <x v="22"/>
          </reference>
          <reference field="3" count="3">
            <x v="17"/>
            <x v="20"/>
            <x v="23"/>
          </reference>
        </references>
      </pivotArea>
    </format>
    <format dxfId="928">
      <pivotArea dataOnly="0" labelOnly="1" fieldPosition="0">
        <references count="3">
          <reference field="1" count="1" selected="0">
            <x v="2"/>
          </reference>
          <reference field="2" count="1" selected="0">
            <x v="6"/>
          </reference>
          <reference field="3" count="1">
            <x v="5"/>
          </reference>
        </references>
      </pivotArea>
    </format>
    <format dxfId="927">
      <pivotArea dataOnly="0" labelOnly="1" fieldPosition="0">
        <references count="3">
          <reference field="1" count="1" selected="0">
            <x v="2"/>
          </reference>
          <reference field="2" count="1" selected="0">
            <x v="15"/>
          </reference>
          <reference field="3" count="3">
            <x v="27"/>
            <x v="35"/>
            <x v="42"/>
          </reference>
        </references>
      </pivotArea>
    </format>
    <format dxfId="926">
      <pivotArea dataOnly="0" labelOnly="1" fieldPosition="0">
        <references count="3">
          <reference field="1" count="1" selected="0">
            <x v="3"/>
          </reference>
          <reference field="2" count="1" selected="0">
            <x v="2"/>
          </reference>
          <reference field="3" count="1">
            <x v="7"/>
          </reference>
        </references>
      </pivotArea>
    </format>
    <format dxfId="925">
      <pivotArea dataOnly="0" labelOnly="1" fieldPosition="0">
        <references count="3">
          <reference field="1" count="1" selected="0">
            <x v="3"/>
          </reference>
          <reference field="2" count="1" selected="0">
            <x v="11"/>
          </reference>
          <reference field="3" count="6">
            <x v="30"/>
            <x v="38"/>
            <x v="44"/>
            <x v="51"/>
            <x v="55"/>
            <x v="59"/>
          </reference>
        </references>
      </pivotArea>
    </format>
    <format dxfId="924">
      <pivotArea dataOnly="0" labelOnly="1" fieldPosition="0">
        <references count="3">
          <reference field="1" count="1" selected="0">
            <x v="3"/>
          </reference>
          <reference field="2" count="1" selected="0">
            <x v="19"/>
          </reference>
          <reference field="3" count="3">
            <x v="11"/>
            <x v="62"/>
            <x v="68"/>
          </reference>
        </references>
      </pivotArea>
    </format>
    <format dxfId="923">
      <pivotArea dataOnly="0" labelOnly="1" fieldPosition="0">
        <references count="3">
          <reference field="1" count="1" selected="0">
            <x v="3"/>
          </reference>
          <reference field="2" count="1" selected="0">
            <x v="27"/>
          </reference>
          <reference field="3" count="3">
            <x v="15"/>
            <x v="16"/>
            <x v="19"/>
          </reference>
        </references>
      </pivotArea>
    </format>
    <format dxfId="922">
      <pivotArea dataOnly="0" labelOnly="1" fieldPosition="0">
        <references count="3">
          <reference field="1" count="1" selected="0">
            <x v="4"/>
          </reference>
          <reference field="2" count="1" selected="0">
            <x v="3"/>
          </reference>
          <reference field="3" count="1">
            <x v="6"/>
          </reference>
        </references>
      </pivotArea>
    </format>
    <format dxfId="921">
      <pivotArea dataOnly="0" labelOnly="1" fieldPosition="0">
        <references count="3">
          <reference field="1" count="1" selected="0">
            <x v="4"/>
          </reference>
          <reference field="2" count="1" selected="0">
            <x v="14"/>
          </reference>
          <reference field="3" count="1">
            <x v="29"/>
          </reference>
        </references>
      </pivotArea>
    </format>
    <format dxfId="920">
      <pivotArea dataOnly="0" labelOnly="1" fieldPosition="0">
        <references count="3">
          <reference field="1" count="1" selected="0">
            <x v="4"/>
          </reference>
          <reference field="2" count="1" selected="0">
            <x v="20"/>
          </reference>
          <reference field="3" count="1">
            <x v="39"/>
          </reference>
        </references>
      </pivotArea>
    </format>
    <format dxfId="919">
      <pivotArea dataOnly="0" labelOnly="1" fieldPosition="0">
        <references count="3">
          <reference field="1" count="1" selected="0">
            <x v="4"/>
          </reference>
          <reference field="2" count="1" selected="0">
            <x v="24"/>
          </reference>
          <reference field="3" count="3">
            <x v="43"/>
            <x v="50"/>
            <x v="56"/>
          </reference>
        </references>
      </pivotArea>
    </format>
    <format dxfId="918">
      <pivotArea dataOnly="0" labelOnly="1" fieldPosition="0">
        <references count="3">
          <reference field="1" count="1" selected="0">
            <x v="5"/>
          </reference>
          <reference field="2" count="1" selected="0">
            <x v="4"/>
          </reference>
          <reference field="3" count="5">
            <x v="8"/>
            <x v="32"/>
            <x v="37"/>
            <x v="41"/>
            <x v="49"/>
          </reference>
        </references>
      </pivotArea>
    </format>
    <format dxfId="917">
      <pivotArea dataOnly="0" labelOnly="1" fieldPosition="0">
        <references count="3">
          <reference field="1" count="1" selected="0">
            <x v="5"/>
          </reference>
          <reference field="2" count="1" selected="0">
            <x v="10"/>
          </reference>
          <reference field="3" count="1">
            <x v="53"/>
          </reference>
        </references>
      </pivotArea>
    </format>
    <format dxfId="916">
      <pivotArea dataOnly="0" labelOnly="1" fieldPosition="0">
        <references count="3">
          <reference field="1" count="1" selected="0">
            <x v="5"/>
          </reference>
          <reference field="2" count="1" selected="0">
            <x v="17"/>
          </reference>
          <reference field="3" count="3">
            <x v="58"/>
            <x v="61"/>
            <x v="66"/>
          </reference>
        </references>
      </pivotArea>
    </format>
    <format dxfId="915">
      <pivotArea dataOnly="0" labelOnly="1" fieldPosition="0">
        <references count="3">
          <reference field="1" count="1" selected="0">
            <x v="5"/>
          </reference>
          <reference field="2" count="1" selected="0">
            <x v="25"/>
          </reference>
          <reference field="3" count="1">
            <x v="9"/>
          </reference>
        </references>
      </pivotArea>
    </format>
    <format dxfId="914">
      <pivotArea dataOnly="0" labelOnly="1" fieldPosition="0">
        <references count="3">
          <reference field="1" count="1" selected="0">
            <x v="6"/>
          </reference>
          <reference field="2" count="1" selected="0">
            <x v="5"/>
          </reference>
          <reference field="3" count="1">
            <x v="4"/>
          </reference>
        </references>
      </pivotArea>
    </format>
    <format dxfId="913">
      <pivotArea dataOnly="0" labelOnly="1" fieldPosition="0">
        <references count="3">
          <reference field="1" count="1" selected="0">
            <x v="6"/>
          </reference>
          <reference field="2" count="1" selected="0">
            <x v="9"/>
          </reference>
          <reference field="3" count="1">
            <x v="26"/>
          </reference>
        </references>
      </pivotArea>
    </format>
    <format dxfId="912">
      <pivotArea dataOnly="0" labelOnly="1" fieldPosition="0">
        <references count="3">
          <reference field="1" count="1" selected="0">
            <x v="6"/>
          </reference>
          <reference field="2" count="1" selected="0">
            <x v="16"/>
          </reference>
          <reference field="3" count="1">
            <x v="34"/>
          </reference>
        </references>
      </pivotArea>
    </format>
    <format dxfId="911">
      <pivotArea dataOnly="0" labelOnly="1" fieldPosition="0">
        <references count="3">
          <reference field="1" count="1" selected="0">
            <x v="6"/>
          </reference>
          <reference field="2" count="1" selected="0">
            <x v="26"/>
          </reference>
          <reference field="3" count="1">
            <x v="46"/>
          </reference>
        </references>
      </pivotArea>
    </format>
    <format dxfId="910">
      <pivotArea dataOnly="0" labelOnly="1" fieldPosition="0">
        <references count="3">
          <reference field="1" count="1" selected="0">
            <x v="7"/>
          </reference>
          <reference field="2" count="1" selected="0">
            <x v="7"/>
          </reference>
          <reference field="3" count="4">
            <x v="1"/>
            <x v="25"/>
            <x v="33"/>
            <x v="40"/>
          </reference>
        </references>
      </pivotArea>
    </format>
    <format dxfId="909">
      <pivotArea dataOnly="0" labelOnly="1" fieldPosition="0">
        <references count="3">
          <reference field="1" count="1" selected="0">
            <x v="7"/>
          </reference>
          <reference field="2" count="1" selected="0">
            <x v="12"/>
          </reference>
          <reference field="3" count="2">
            <x v="48"/>
            <x v="52"/>
          </reference>
        </references>
      </pivotArea>
    </format>
    <format dxfId="908">
      <pivotArea dataOnly="0" labelOnly="1" fieldPosition="0">
        <references count="3">
          <reference field="1" count="1" selected="0">
            <x v="7"/>
          </reference>
          <reference field="2" count="1" selected="0">
            <x v="21"/>
          </reference>
          <reference field="3" count="5">
            <x v="12"/>
            <x v="14"/>
            <x v="57"/>
            <x v="64"/>
            <x v="67"/>
          </reference>
        </references>
      </pivotArea>
    </format>
    <format dxfId="907">
      <pivotArea dataOnly="0" labelOnly="1" fieldPosition="0">
        <references count="3">
          <reference field="1" count="1" selected="0">
            <x v="7"/>
          </reference>
          <reference field="2" count="1" selected="0">
            <x v="23"/>
          </reference>
          <reference field="3" count="1">
            <x v="18"/>
          </reference>
        </references>
      </pivotArea>
    </format>
    <format dxfId="906">
      <pivotArea dataOnly="0" labelOnly="1" fieldPosition="0">
        <references count="3">
          <reference field="1" count="1" selected="0">
            <x v="7"/>
          </reference>
          <reference field="2" count="1" selected="0">
            <x v="28"/>
          </reference>
          <reference field="3" count="3">
            <x v="21"/>
            <x v="22"/>
            <x v="24"/>
          </reference>
        </references>
      </pivotArea>
    </format>
    <format dxfId="905">
      <pivotArea dataOnly="0" labelOnly="1" fieldPosition="0">
        <references count="3">
          <reference field="1" count="1" selected="0">
            <x v="8"/>
          </reference>
          <reference field="2" count="1" selected="0">
            <x v="8"/>
          </reference>
          <reference field="3" count="2">
            <x v="3"/>
            <x v="31"/>
          </reference>
        </references>
      </pivotArea>
    </format>
    <format dxfId="904">
      <pivotArea field="1" type="button" dataOnly="0" labelOnly="1" outline="0" axis="axisRow" fieldPosition="0"/>
    </format>
    <format dxfId="903">
      <pivotArea dataOnly="0" labelOnly="1" fieldPosition="0">
        <references count="1">
          <reference field="1" count="1">
            <x v="1"/>
          </reference>
        </references>
      </pivotArea>
    </format>
    <format dxfId="902">
      <pivotArea dataOnly="0" labelOnly="1" fieldPosition="0">
        <references count="1">
          <reference field="1" count="1">
            <x v="2"/>
          </reference>
        </references>
      </pivotArea>
    </format>
    <format dxfId="901">
      <pivotArea dataOnly="0" labelOnly="1" fieldPosition="0">
        <references count="1">
          <reference field="1" count="1">
            <x v="3"/>
          </reference>
        </references>
      </pivotArea>
    </format>
    <format dxfId="900">
      <pivotArea dataOnly="0" labelOnly="1" fieldPosition="0">
        <references count="1">
          <reference field="1" count="1">
            <x v="4"/>
          </reference>
        </references>
      </pivotArea>
    </format>
    <format dxfId="899">
      <pivotArea dataOnly="0" labelOnly="1" fieldPosition="0">
        <references count="1">
          <reference field="1" count="1">
            <x v="5"/>
          </reference>
        </references>
      </pivotArea>
    </format>
    <format dxfId="898">
      <pivotArea dataOnly="0" labelOnly="1" fieldPosition="0">
        <references count="1">
          <reference field="1" count="1">
            <x v="6"/>
          </reference>
        </references>
      </pivotArea>
    </format>
    <format dxfId="897">
      <pivotArea dataOnly="0" labelOnly="1" fieldPosition="0">
        <references count="1">
          <reference field="1" count="1">
            <x v="7"/>
          </reference>
        </references>
      </pivotArea>
    </format>
    <format dxfId="896">
      <pivotArea dataOnly="0" labelOnly="1" fieldPosition="0">
        <references count="1">
          <reference field="1" count="1">
            <x v="8"/>
          </reference>
        </references>
      </pivotArea>
    </format>
    <format dxfId="895">
      <pivotArea dataOnly="0" labelOnly="1" grandRow="1" outline="0" fieldPosition="0"/>
    </format>
    <format dxfId="894">
      <pivotArea dataOnly="0" labelOnly="1" fieldPosition="0">
        <references count="2">
          <reference field="1" count="1" selected="0">
            <x v="1"/>
          </reference>
          <reference field="2" count="1">
            <x v="1"/>
          </reference>
        </references>
      </pivotArea>
    </format>
    <format dxfId="893">
      <pivotArea dataOnly="0" labelOnly="1" fieldPosition="0">
        <references count="2">
          <reference field="1" count="1" selected="0">
            <x v="1"/>
          </reference>
          <reference field="2" count="1">
            <x v="13"/>
          </reference>
        </references>
      </pivotArea>
    </format>
    <format dxfId="892">
      <pivotArea dataOnly="0" labelOnly="1" fieldPosition="0">
        <references count="2">
          <reference field="1" count="1" selected="0">
            <x v="1"/>
          </reference>
          <reference field="2" count="1">
            <x v="18"/>
          </reference>
        </references>
      </pivotArea>
    </format>
    <format dxfId="891">
      <pivotArea dataOnly="0" labelOnly="1" fieldPosition="0">
        <references count="2">
          <reference field="1" count="1" selected="0">
            <x v="1"/>
          </reference>
          <reference field="2" count="1">
            <x v="22"/>
          </reference>
        </references>
      </pivotArea>
    </format>
    <format dxfId="890">
      <pivotArea dataOnly="0" labelOnly="1" fieldPosition="0">
        <references count="2">
          <reference field="1" count="1" selected="0">
            <x v="2"/>
          </reference>
          <reference field="2" count="1">
            <x v="6"/>
          </reference>
        </references>
      </pivotArea>
    </format>
    <format dxfId="889">
      <pivotArea dataOnly="0" labelOnly="1" fieldPosition="0">
        <references count="2">
          <reference field="1" count="1" selected="0">
            <x v="2"/>
          </reference>
          <reference field="2" count="1">
            <x v="15"/>
          </reference>
        </references>
      </pivotArea>
    </format>
    <format dxfId="888">
      <pivotArea dataOnly="0" labelOnly="1" fieldPosition="0">
        <references count="2">
          <reference field="1" count="1" selected="0">
            <x v="3"/>
          </reference>
          <reference field="2" count="1">
            <x v="2"/>
          </reference>
        </references>
      </pivotArea>
    </format>
    <format dxfId="887">
      <pivotArea dataOnly="0" labelOnly="1" fieldPosition="0">
        <references count="2">
          <reference field="1" count="1" selected="0">
            <x v="3"/>
          </reference>
          <reference field="2" count="1">
            <x v="11"/>
          </reference>
        </references>
      </pivotArea>
    </format>
    <format dxfId="886">
      <pivotArea dataOnly="0" labelOnly="1" fieldPosition="0">
        <references count="2">
          <reference field="1" count="1" selected="0">
            <x v="3"/>
          </reference>
          <reference field="2" count="1">
            <x v="19"/>
          </reference>
        </references>
      </pivotArea>
    </format>
    <format dxfId="885">
      <pivotArea dataOnly="0" labelOnly="1" fieldPosition="0">
        <references count="2">
          <reference field="1" count="1" selected="0">
            <x v="3"/>
          </reference>
          <reference field="2" count="1">
            <x v="27"/>
          </reference>
        </references>
      </pivotArea>
    </format>
    <format dxfId="884">
      <pivotArea dataOnly="0" labelOnly="1" fieldPosition="0">
        <references count="2">
          <reference field="1" count="1" selected="0">
            <x v="4"/>
          </reference>
          <reference field="2" count="1">
            <x v="3"/>
          </reference>
        </references>
      </pivotArea>
    </format>
    <format dxfId="883">
      <pivotArea dataOnly="0" labelOnly="1" fieldPosition="0">
        <references count="2">
          <reference field="1" count="1" selected="0">
            <x v="4"/>
          </reference>
          <reference field="2" count="1">
            <x v="14"/>
          </reference>
        </references>
      </pivotArea>
    </format>
    <format dxfId="882">
      <pivotArea dataOnly="0" labelOnly="1" fieldPosition="0">
        <references count="2">
          <reference field="1" count="1" selected="0">
            <x v="4"/>
          </reference>
          <reference field="2" count="1">
            <x v="20"/>
          </reference>
        </references>
      </pivotArea>
    </format>
    <format dxfId="881">
      <pivotArea dataOnly="0" labelOnly="1" fieldPosition="0">
        <references count="2">
          <reference field="1" count="1" selected="0">
            <x v="4"/>
          </reference>
          <reference field="2" count="1">
            <x v="24"/>
          </reference>
        </references>
      </pivotArea>
    </format>
    <format dxfId="880">
      <pivotArea dataOnly="0" labelOnly="1" fieldPosition="0">
        <references count="2">
          <reference field="1" count="1" selected="0">
            <x v="5"/>
          </reference>
          <reference field="2" count="1">
            <x v="4"/>
          </reference>
        </references>
      </pivotArea>
    </format>
    <format dxfId="879">
      <pivotArea dataOnly="0" labelOnly="1" fieldPosition="0">
        <references count="2">
          <reference field="1" count="1" selected="0">
            <x v="5"/>
          </reference>
          <reference field="2" count="1">
            <x v="10"/>
          </reference>
        </references>
      </pivotArea>
    </format>
    <format dxfId="878">
      <pivotArea dataOnly="0" labelOnly="1" fieldPosition="0">
        <references count="2">
          <reference field="1" count="1" selected="0">
            <x v="5"/>
          </reference>
          <reference field="2" count="1">
            <x v="17"/>
          </reference>
        </references>
      </pivotArea>
    </format>
    <format dxfId="877">
      <pivotArea dataOnly="0" labelOnly="1" fieldPosition="0">
        <references count="2">
          <reference field="1" count="1" selected="0">
            <x v="5"/>
          </reference>
          <reference field="2" count="1">
            <x v="25"/>
          </reference>
        </references>
      </pivotArea>
    </format>
    <format dxfId="876">
      <pivotArea dataOnly="0" labelOnly="1" fieldPosition="0">
        <references count="2">
          <reference field="1" count="1" selected="0">
            <x v="6"/>
          </reference>
          <reference field="2" count="1">
            <x v="5"/>
          </reference>
        </references>
      </pivotArea>
    </format>
    <format dxfId="875">
      <pivotArea dataOnly="0" labelOnly="1" fieldPosition="0">
        <references count="2">
          <reference field="1" count="1" selected="0">
            <x v="6"/>
          </reference>
          <reference field="2" count="1">
            <x v="9"/>
          </reference>
        </references>
      </pivotArea>
    </format>
    <format dxfId="874">
      <pivotArea dataOnly="0" labelOnly="1" fieldPosition="0">
        <references count="2">
          <reference field="1" count="1" selected="0">
            <x v="6"/>
          </reference>
          <reference field="2" count="1">
            <x v="16"/>
          </reference>
        </references>
      </pivotArea>
    </format>
    <format dxfId="873">
      <pivotArea dataOnly="0" labelOnly="1" fieldPosition="0">
        <references count="2">
          <reference field="1" count="1" selected="0">
            <x v="6"/>
          </reference>
          <reference field="2" count="1">
            <x v="26"/>
          </reference>
        </references>
      </pivotArea>
    </format>
    <format dxfId="872">
      <pivotArea dataOnly="0" labelOnly="1" fieldPosition="0">
        <references count="2">
          <reference field="1" count="1" selected="0">
            <x v="7"/>
          </reference>
          <reference field="2" count="1">
            <x v="7"/>
          </reference>
        </references>
      </pivotArea>
    </format>
    <format dxfId="871">
      <pivotArea dataOnly="0" labelOnly="1" fieldPosition="0">
        <references count="2">
          <reference field="1" count="1" selected="0">
            <x v="7"/>
          </reference>
          <reference field="2" count="1">
            <x v="12"/>
          </reference>
        </references>
      </pivotArea>
    </format>
    <format dxfId="870">
      <pivotArea dataOnly="0" labelOnly="1" fieldPosition="0">
        <references count="2">
          <reference field="1" count="1" selected="0">
            <x v="7"/>
          </reference>
          <reference field="2" count="1">
            <x v="21"/>
          </reference>
        </references>
      </pivotArea>
    </format>
    <format dxfId="869">
      <pivotArea dataOnly="0" labelOnly="1" fieldPosition="0">
        <references count="2">
          <reference field="1" count="1" selected="0">
            <x v="7"/>
          </reference>
          <reference field="2" count="1">
            <x v="23"/>
          </reference>
        </references>
      </pivotArea>
    </format>
    <format dxfId="868">
      <pivotArea dataOnly="0" labelOnly="1" fieldPosition="0">
        <references count="2">
          <reference field="1" count="1" selected="0">
            <x v="7"/>
          </reference>
          <reference field="2" count="1">
            <x v="28"/>
          </reference>
        </references>
      </pivotArea>
    </format>
    <format dxfId="867">
      <pivotArea dataOnly="0" labelOnly="1" fieldPosition="0">
        <references count="2">
          <reference field="1" count="1" selected="0">
            <x v="8"/>
          </reference>
          <reference field="2" count="1">
            <x v="8"/>
          </reference>
        </references>
      </pivotArea>
    </format>
    <format dxfId="866">
      <pivotArea dataOnly="0" labelOnly="1" fieldPosition="0">
        <references count="3">
          <reference field="1" count="1" selected="0">
            <x v="1"/>
          </reference>
          <reference field="2" count="1" selected="0">
            <x v="1"/>
          </reference>
          <reference field="3" count="6">
            <x v="2"/>
            <x v="28"/>
            <x v="36"/>
            <x v="45"/>
            <x v="47"/>
            <x v="54"/>
          </reference>
        </references>
      </pivotArea>
    </format>
    <format dxfId="865">
      <pivotArea dataOnly="0" labelOnly="1" fieldPosition="0">
        <references count="3">
          <reference field="1" count="1" selected="0">
            <x v="1"/>
          </reference>
          <reference field="2" count="1" selected="0">
            <x v="13"/>
          </reference>
          <reference field="3" count="3">
            <x v="60"/>
            <x v="63"/>
            <x v="65"/>
          </reference>
        </references>
      </pivotArea>
    </format>
    <format dxfId="864">
      <pivotArea dataOnly="0" labelOnly="1" fieldPosition="0">
        <references count="3">
          <reference field="1" count="1" selected="0">
            <x v="1"/>
          </reference>
          <reference field="2" count="1" selected="0">
            <x v="18"/>
          </reference>
          <reference field="3" count="2">
            <x v="10"/>
            <x v="13"/>
          </reference>
        </references>
      </pivotArea>
    </format>
    <format dxfId="863">
      <pivotArea dataOnly="0" labelOnly="1" fieldPosition="0">
        <references count="3">
          <reference field="1" count="1" selected="0">
            <x v="1"/>
          </reference>
          <reference field="2" count="1" selected="0">
            <x v="22"/>
          </reference>
          <reference field="3" count="3">
            <x v="17"/>
            <x v="20"/>
            <x v="23"/>
          </reference>
        </references>
      </pivotArea>
    </format>
    <format dxfId="862">
      <pivotArea dataOnly="0" labelOnly="1" fieldPosition="0">
        <references count="3">
          <reference field="1" count="1" selected="0">
            <x v="2"/>
          </reference>
          <reference field="2" count="1" selected="0">
            <x v="6"/>
          </reference>
          <reference field="3" count="1">
            <x v="5"/>
          </reference>
        </references>
      </pivotArea>
    </format>
    <format dxfId="861">
      <pivotArea dataOnly="0" labelOnly="1" fieldPosition="0">
        <references count="3">
          <reference field="1" count="1" selected="0">
            <x v="2"/>
          </reference>
          <reference field="2" count="1" selected="0">
            <x v="15"/>
          </reference>
          <reference field="3" count="3">
            <x v="27"/>
            <x v="35"/>
            <x v="42"/>
          </reference>
        </references>
      </pivotArea>
    </format>
    <format dxfId="860">
      <pivotArea dataOnly="0" labelOnly="1" fieldPosition="0">
        <references count="3">
          <reference field="1" count="1" selected="0">
            <x v="3"/>
          </reference>
          <reference field="2" count="1" selected="0">
            <x v="2"/>
          </reference>
          <reference field="3" count="1">
            <x v="7"/>
          </reference>
        </references>
      </pivotArea>
    </format>
    <format dxfId="859">
      <pivotArea dataOnly="0" labelOnly="1" fieldPosition="0">
        <references count="3">
          <reference field="1" count="1" selected="0">
            <x v="3"/>
          </reference>
          <reference field="2" count="1" selected="0">
            <x v="11"/>
          </reference>
          <reference field="3" count="6">
            <x v="30"/>
            <x v="38"/>
            <x v="44"/>
            <x v="51"/>
            <x v="55"/>
            <x v="59"/>
          </reference>
        </references>
      </pivotArea>
    </format>
    <format dxfId="858">
      <pivotArea dataOnly="0" labelOnly="1" fieldPosition="0">
        <references count="3">
          <reference field="1" count="1" selected="0">
            <x v="3"/>
          </reference>
          <reference field="2" count="1" selected="0">
            <x v="19"/>
          </reference>
          <reference field="3" count="3">
            <x v="11"/>
            <x v="62"/>
            <x v="68"/>
          </reference>
        </references>
      </pivotArea>
    </format>
    <format dxfId="857">
      <pivotArea dataOnly="0" labelOnly="1" fieldPosition="0">
        <references count="3">
          <reference field="1" count="1" selected="0">
            <x v="3"/>
          </reference>
          <reference field="2" count="1" selected="0">
            <x v="27"/>
          </reference>
          <reference field="3" count="3">
            <x v="15"/>
            <x v="16"/>
            <x v="19"/>
          </reference>
        </references>
      </pivotArea>
    </format>
    <format dxfId="856">
      <pivotArea dataOnly="0" labelOnly="1" fieldPosition="0">
        <references count="3">
          <reference field="1" count="1" selected="0">
            <x v="4"/>
          </reference>
          <reference field="2" count="1" selected="0">
            <x v="3"/>
          </reference>
          <reference field="3" count="1">
            <x v="6"/>
          </reference>
        </references>
      </pivotArea>
    </format>
    <format dxfId="855">
      <pivotArea dataOnly="0" labelOnly="1" fieldPosition="0">
        <references count="3">
          <reference field="1" count="1" selected="0">
            <x v="4"/>
          </reference>
          <reference field="2" count="1" selected="0">
            <x v="14"/>
          </reference>
          <reference field="3" count="1">
            <x v="29"/>
          </reference>
        </references>
      </pivotArea>
    </format>
    <format dxfId="854">
      <pivotArea dataOnly="0" labelOnly="1" fieldPosition="0">
        <references count="3">
          <reference field="1" count="1" selected="0">
            <x v="4"/>
          </reference>
          <reference field="2" count="1" selected="0">
            <x v="20"/>
          </reference>
          <reference field="3" count="1">
            <x v="39"/>
          </reference>
        </references>
      </pivotArea>
    </format>
    <format dxfId="853">
      <pivotArea dataOnly="0" labelOnly="1" fieldPosition="0">
        <references count="3">
          <reference field="1" count="1" selected="0">
            <x v="4"/>
          </reference>
          <reference field="2" count="1" selected="0">
            <x v="24"/>
          </reference>
          <reference field="3" count="3">
            <x v="43"/>
            <x v="50"/>
            <x v="56"/>
          </reference>
        </references>
      </pivotArea>
    </format>
    <format dxfId="852">
      <pivotArea dataOnly="0" labelOnly="1" fieldPosition="0">
        <references count="3">
          <reference field="1" count="1" selected="0">
            <x v="5"/>
          </reference>
          <reference field="2" count="1" selected="0">
            <x v="4"/>
          </reference>
          <reference field="3" count="5">
            <x v="8"/>
            <x v="32"/>
            <x v="37"/>
            <x v="41"/>
            <x v="49"/>
          </reference>
        </references>
      </pivotArea>
    </format>
    <format dxfId="851">
      <pivotArea dataOnly="0" labelOnly="1" fieldPosition="0">
        <references count="3">
          <reference field="1" count="1" selected="0">
            <x v="5"/>
          </reference>
          <reference field="2" count="1" selected="0">
            <x v="10"/>
          </reference>
          <reference field="3" count="1">
            <x v="53"/>
          </reference>
        </references>
      </pivotArea>
    </format>
    <format dxfId="850">
      <pivotArea dataOnly="0" labelOnly="1" fieldPosition="0">
        <references count="3">
          <reference field="1" count="1" selected="0">
            <x v="5"/>
          </reference>
          <reference field="2" count="1" selected="0">
            <x v="17"/>
          </reference>
          <reference field="3" count="3">
            <x v="58"/>
            <x v="61"/>
            <x v="66"/>
          </reference>
        </references>
      </pivotArea>
    </format>
    <format dxfId="849">
      <pivotArea dataOnly="0" labelOnly="1" fieldPosition="0">
        <references count="3">
          <reference field="1" count="1" selected="0">
            <x v="5"/>
          </reference>
          <reference field="2" count="1" selected="0">
            <x v="25"/>
          </reference>
          <reference field="3" count="1">
            <x v="9"/>
          </reference>
        </references>
      </pivotArea>
    </format>
    <format dxfId="848">
      <pivotArea dataOnly="0" labelOnly="1" fieldPosition="0">
        <references count="3">
          <reference field="1" count="1" selected="0">
            <x v="6"/>
          </reference>
          <reference field="2" count="1" selected="0">
            <x v="5"/>
          </reference>
          <reference field="3" count="1">
            <x v="4"/>
          </reference>
        </references>
      </pivotArea>
    </format>
    <format dxfId="847">
      <pivotArea dataOnly="0" labelOnly="1" fieldPosition="0">
        <references count="3">
          <reference field="1" count="1" selected="0">
            <x v="6"/>
          </reference>
          <reference field="2" count="1" selected="0">
            <x v="9"/>
          </reference>
          <reference field="3" count="1">
            <x v="26"/>
          </reference>
        </references>
      </pivotArea>
    </format>
    <format dxfId="846">
      <pivotArea dataOnly="0" labelOnly="1" fieldPosition="0">
        <references count="3">
          <reference field="1" count="1" selected="0">
            <x v="6"/>
          </reference>
          <reference field="2" count="1" selected="0">
            <x v="16"/>
          </reference>
          <reference field="3" count="1">
            <x v="34"/>
          </reference>
        </references>
      </pivotArea>
    </format>
    <format dxfId="845">
      <pivotArea dataOnly="0" labelOnly="1" fieldPosition="0">
        <references count="3">
          <reference field="1" count="1" selected="0">
            <x v="6"/>
          </reference>
          <reference field="2" count="1" selected="0">
            <x v="26"/>
          </reference>
          <reference field="3" count="1">
            <x v="46"/>
          </reference>
        </references>
      </pivotArea>
    </format>
    <format dxfId="844">
      <pivotArea dataOnly="0" labelOnly="1" fieldPosition="0">
        <references count="3">
          <reference field="1" count="1" selected="0">
            <x v="7"/>
          </reference>
          <reference field="2" count="1" selected="0">
            <x v="7"/>
          </reference>
          <reference field="3" count="4">
            <x v="1"/>
            <x v="25"/>
            <x v="33"/>
            <x v="40"/>
          </reference>
        </references>
      </pivotArea>
    </format>
    <format dxfId="843">
      <pivotArea dataOnly="0" labelOnly="1" fieldPosition="0">
        <references count="3">
          <reference field="1" count="1" selected="0">
            <x v="7"/>
          </reference>
          <reference field="2" count="1" selected="0">
            <x v="12"/>
          </reference>
          <reference field="3" count="2">
            <x v="48"/>
            <x v="52"/>
          </reference>
        </references>
      </pivotArea>
    </format>
    <format dxfId="842">
      <pivotArea dataOnly="0" labelOnly="1" fieldPosition="0">
        <references count="3">
          <reference field="1" count="1" selected="0">
            <x v="7"/>
          </reference>
          <reference field="2" count="1" selected="0">
            <x v="21"/>
          </reference>
          <reference field="3" count="5">
            <x v="12"/>
            <x v="14"/>
            <x v="57"/>
            <x v="64"/>
            <x v="67"/>
          </reference>
        </references>
      </pivotArea>
    </format>
    <format dxfId="841">
      <pivotArea dataOnly="0" labelOnly="1" fieldPosition="0">
        <references count="3">
          <reference field="1" count="1" selected="0">
            <x v="7"/>
          </reference>
          <reference field="2" count="1" selected="0">
            <x v="23"/>
          </reference>
          <reference field="3" count="1">
            <x v="18"/>
          </reference>
        </references>
      </pivotArea>
    </format>
    <format dxfId="840">
      <pivotArea dataOnly="0" labelOnly="1" fieldPosition="0">
        <references count="3">
          <reference field="1" count="1" selected="0">
            <x v="7"/>
          </reference>
          <reference field="2" count="1" selected="0">
            <x v="28"/>
          </reference>
          <reference field="3" count="3">
            <x v="21"/>
            <x v="22"/>
            <x v="24"/>
          </reference>
        </references>
      </pivotArea>
    </format>
    <format dxfId="839">
      <pivotArea dataOnly="0" labelOnly="1" fieldPosition="0">
        <references count="3">
          <reference field="1" count="1" selected="0">
            <x v="8"/>
          </reference>
          <reference field="2" count="1" selected="0">
            <x v="8"/>
          </reference>
          <reference field="3" count="2">
            <x v="3"/>
            <x v="31"/>
          </reference>
        </references>
      </pivotArea>
    </format>
    <format dxfId="838">
      <pivotArea dataOnly="0" labelOnly="1" fieldPosition="0">
        <references count="1">
          <reference field="2" count="0"/>
        </references>
      </pivotArea>
    </format>
    <format dxfId="837">
      <pivotArea dataOnly="0" labelOnly="1" fieldPosition="0">
        <references count="1">
          <reference field="2" count="0"/>
        </references>
      </pivotArea>
    </format>
    <format dxfId="836">
      <pivotArea dataOnly="0" labelOnly="1" fieldPosition="0">
        <references count="1">
          <reference field="1" count="1">
            <x v="1"/>
          </reference>
        </references>
      </pivotArea>
    </format>
    <format dxfId="835">
      <pivotArea dataOnly="0" labelOnly="1" fieldPosition="0">
        <references count="1">
          <reference field="1" count="1">
            <x v="1"/>
          </reference>
        </references>
      </pivotArea>
    </format>
    <format dxfId="834">
      <pivotArea dataOnly="0" labelOnly="1" fieldPosition="0">
        <references count="2">
          <reference field="1" count="1" selected="0">
            <x v="1"/>
          </reference>
          <reference field="2" count="4">
            <x v="1"/>
            <x v="13"/>
            <x v="18"/>
            <x v="22"/>
          </reference>
        </references>
      </pivotArea>
    </format>
    <format dxfId="833">
      <pivotArea dataOnly="0" labelOnly="1" fieldPosition="0">
        <references count="2">
          <reference field="1" count="1" selected="0">
            <x v="2"/>
          </reference>
          <reference field="2" count="2">
            <x v="6"/>
            <x v="15"/>
          </reference>
        </references>
      </pivotArea>
    </format>
    <format dxfId="832">
      <pivotArea dataOnly="0" labelOnly="1" fieldPosition="0">
        <references count="2">
          <reference field="1" count="1" selected="0">
            <x v="3"/>
          </reference>
          <reference field="2" count="4">
            <x v="2"/>
            <x v="11"/>
            <x v="19"/>
            <x v="27"/>
          </reference>
        </references>
      </pivotArea>
    </format>
    <format dxfId="831">
      <pivotArea dataOnly="0" labelOnly="1" fieldPosition="0">
        <references count="2">
          <reference field="1" count="1" selected="0">
            <x v="4"/>
          </reference>
          <reference field="2" count="4">
            <x v="3"/>
            <x v="14"/>
            <x v="20"/>
            <x v="24"/>
          </reference>
        </references>
      </pivotArea>
    </format>
    <format dxfId="830">
      <pivotArea dataOnly="0" labelOnly="1" fieldPosition="0">
        <references count="2">
          <reference field="1" count="1" selected="0">
            <x v="5"/>
          </reference>
          <reference field="2" count="4">
            <x v="4"/>
            <x v="10"/>
            <x v="17"/>
            <x v="25"/>
          </reference>
        </references>
      </pivotArea>
    </format>
    <format dxfId="829">
      <pivotArea dataOnly="0" labelOnly="1" fieldPosition="0">
        <references count="2">
          <reference field="1" count="1" selected="0">
            <x v="6"/>
          </reference>
          <reference field="2" count="4">
            <x v="5"/>
            <x v="9"/>
            <x v="16"/>
            <x v="26"/>
          </reference>
        </references>
      </pivotArea>
    </format>
    <format dxfId="828">
      <pivotArea dataOnly="0" labelOnly="1" fieldPosition="0">
        <references count="2">
          <reference field="1" count="1" selected="0">
            <x v="7"/>
          </reference>
          <reference field="2" count="5">
            <x v="7"/>
            <x v="12"/>
            <x v="21"/>
            <x v="23"/>
            <x v="28"/>
          </reference>
        </references>
      </pivotArea>
    </format>
    <format dxfId="827">
      <pivotArea dataOnly="0" labelOnly="1" fieldPosition="0">
        <references count="2">
          <reference field="1" count="1" selected="0">
            <x v="8"/>
          </reference>
          <reference field="2" count="1">
            <x v="8"/>
          </reference>
        </references>
      </pivotArea>
    </format>
    <format dxfId="826">
      <pivotArea dataOnly="0" labelOnly="1" fieldPosition="0">
        <references count="3">
          <reference field="1" count="1" selected="0">
            <x v="1"/>
          </reference>
          <reference field="2" count="1" selected="0">
            <x v="1"/>
          </reference>
          <reference field="3" count="6">
            <x v="2"/>
            <x v="28"/>
            <x v="36"/>
            <x v="45"/>
            <x v="47"/>
            <x v="54"/>
          </reference>
        </references>
      </pivotArea>
    </format>
    <format dxfId="825">
      <pivotArea dataOnly="0" labelOnly="1" fieldPosition="0">
        <references count="3">
          <reference field="1" count="1" selected="0">
            <x v="1"/>
          </reference>
          <reference field="2" count="1" selected="0">
            <x v="13"/>
          </reference>
          <reference field="3" count="3">
            <x v="60"/>
            <x v="63"/>
            <x v="65"/>
          </reference>
        </references>
      </pivotArea>
    </format>
    <format dxfId="824">
      <pivotArea dataOnly="0" labelOnly="1" fieldPosition="0">
        <references count="3">
          <reference field="1" count="1" selected="0">
            <x v="1"/>
          </reference>
          <reference field="2" count="1" selected="0">
            <x v="18"/>
          </reference>
          <reference field="3" count="2">
            <x v="10"/>
            <x v="13"/>
          </reference>
        </references>
      </pivotArea>
    </format>
    <format dxfId="823">
      <pivotArea dataOnly="0" labelOnly="1" fieldPosition="0">
        <references count="3">
          <reference field="1" count="1" selected="0">
            <x v="1"/>
          </reference>
          <reference field="2" count="1" selected="0">
            <x v="22"/>
          </reference>
          <reference field="3" count="3">
            <x v="17"/>
            <x v="20"/>
            <x v="23"/>
          </reference>
        </references>
      </pivotArea>
    </format>
    <format dxfId="822">
      <pivotArea dataOnly="0" labelOnly="1" fieldPosition="0">
        <references count="3">
          <reference field="1" count="1" selected="0">
            <x v="2"/>
          </reference>
          <reference field="2" count="1" selected="0">
            <x v="6"/>
          </reference>
          <reference field="3" count="1">
            <x v="5"/>
          </reference>
        </references>
      </pivotArea>
    </format>
    <format dxfId="821">
      <pivotArea dataOnly="0" labelOnly="1" fieldPosition="0">
        <references count="3">
          <reference field="1" count="1" selected="0">
            <x v="2"/>
          </reference>
          <reference field="2" count="1" selected="0">
            <x v="15"/>
          </reference>
          <reference field="3" count="3">
            <x v="27"/>
            <x v="35"/>
            <x v="42"/>
          </reference>
        </references>
      </pivotArea>
    </format>
    <format dxfId="820">
      <pivotArea dataOnly="0" labelOnly="1" fieldPosition="0">
        <references count="3">
          <reference field="1" count="1" selected="0">
            <x v="3"/>
          </reference>
          <reference field="2" count="1" selected="0">
            <x v="2"/>
          </reference>
          <reference field="3" count="1">
            <x v="7"/>
          </reference>
        </references>
      </pivotArea>
    </format>
    <format dxfId="819">
      <pivotArea dataOnly="0" labelOnly="1" fieldPosition="0">
        <references count="3">
          <reference field="1" count="1" selected="0">
            <x v="3"/>
          </reference>
          <reference field="2" count="1" selected="0">
            <x v="11"/>
          </reference>
          <reference field="3" count="6">
            <x v="30"/>
            <x v="38"/>
            <x v="44"/>
            <x v="51"/>
            <x v="55"/>
            <x v="59"/>
          </reference>
        </references>
      </pivotArea>
    </format>
    <format dxfId="818">
      <pivotArea dataOnly="0" labelOnly="1" fieldPosition="0">
        <references count="3">
          <reference field="1" count="1" selected="0">
            <x v="3"/>
          </reference>
          <reference field="2" count="1" selected="0">
            <x v="19"/>
          </reference>
          <reference field="3" count="3">
            <x v="11"/>
            <x v="62"/>
            <x v="68"/>
          </reference>
        </references>
      </pivotArea>
    </format>
    <format dxfId="817">
      <pivotArea dataOnly="0" labelOnly="1" fieldPosition="0">
        <references count="3">
          <reference field="1" count="1" selected="0">
            <x v="3"/>
          </reference>
          <reference field="2" count="1" selected="0">
            <x v="27"/>
          </reference>
          <reference field="3" count="3">
            <x v="15"/>
            <x v="16"/>
            <x v="19"/>
          </reference>
        </references>
      </pivotArea>
    </format>
    <format dxfId="816">
      <pivotArea dataOnly="0" labelOnly="1" fieldPosition="0">
        <references count="3">
          <reference field="1" count="1" selected="0">
            <x v="4"/>
          </reference>
          <reference field="2" count="1" selected="0">
            <x v="3"/>
          </reference>
          <reference field="3" count="1">
            <x v="6"/>
          </reference>
        </references>
      </pivotArea>
    </format>
    <format dxfId="815">
      <pivotArea dataOnly="0" labelOnly="1" fieldPosition="0">
        <references count="3">
          <reference field="1" count="1" selected="0">
            <x v="4"/>
          </reference>
          <reference field="2" count="1" selected="0">
            <x v="14"/>
          </reference>
          <reference field="3" count="1">
            <x v="29"/>
          </reference>
        </references>
      </pivotArea>
    </format>
    <format dxfId="814">
      <pivotArea dataOnly="0" labelOnly="1" fieldPosition="0">
        <references count="3">
          <reference field="1" count="1" selected="0">
            <x v="4"/>
          </reference>
          <reference field="2" count="1" selected="0">
            <x v="20"/>
          </reference>
          <reference field="3" count="1">
            <x v="39"/>
          </reference>
        </references>
      </pivotArea>
    </format>
    <format dxfId="813">
      <pivotArea dataOnly="0" labelOnly="1" fieldPosition="0">
        <references count="3">
          <reference field="1" count="1" selected="0">
            <x v="4"/>
          </reference>
          <reference field="2" count="1" selected="0">
            <x v="24"/>
          </reference>
          <reference field="3" count="3">
            <x v="43"/>
            <x v="50"/>
            <x v="56"/>
          </reference>
        </references>
      </pivotArea>
    </format>
    <format dxfId="812">
      <pivotArea dataOnly="0" labelOnly="1" fieldPosition="0">
        <references count="3">
          <reference field="1" count="1" selected="0">
            <x v="5"/>
          </reference>
          <reference field="2" count="1" selected="0">
            <x v="4"/>
          </reference>
          <reference field="3" count="5">
            <x v="8"/>
            <x v="32"/>
            <x v="37"/>
            <x v="41"/>
            <x v="49"/>
          </reference>
        </references>
      </pivotArea>
    </format>
    <format dxfId="811">
      <pivotArea dataOnly="0" labelOnly="1" fieldPosition="0">
        <references count="3">
          <reference field="1" count="1" selected="0">
            <x v="5"/>
          </reference>
          <reference field="2" count="1" selected="0">
            <x v="10"/>
          </reference>
          <reference field="3" count="1">
            <x v="53"/>
          </reference>
        </references>
      </pivotArea>
    </format>
    <format dxfId="810">
      <pivotArea dataOnly="0" labelOnly="1" fieldPosition="0">
        <references count="3">
          <reference field="1" count="1" selected="0">
            <x v="5"/>
          </reference>
          <reference field="2" count="1" selected="0">
            <x v="17"/>
          </reference>
          <reference field="3" count="3">
            <x v="58"/>
            <x v="61"/>
            <x v="66"/>
          </reference>
        </references>
      </pivotArea>
    </format>
    <format dxfId="809">
      <pivotArea dataOnly="0" labelOnly="1" fieldPosition="0">
        <references count="3">
          <reference field="1" count="1" selected="0">
            <x v="5"/>
          </reference>
          <reference field="2" count="1" selected="0">
            <x v="25"/>
          </reference>
          <reference field="3" count="1">
            <x v="9"/>
          </reference>
        </references>
      </pivotArea>
    </format>
    <format dxfId="808">
      <pivotArea dataOnly="0" labelOnly="1" fieldPosition="0">
        <references count="3">
          <reference field="1" count="1" selected="0">
            <x v="6"/>
          </reference>
          <reference field="2" count="1" selected="0">
            <x v="5"/>
          </reference>
          <reference field="3" count="1">
            <x v="4"/>
          </reference>
        </references>
      </pivotArea>
    </format>
    <format dxfId="807">
      <pivotArea dataOnly="0" labelOnly="1" fieldPosition="0">
        <references count="3">
          <reference field="1" count="1" selected="0">
            <x v="6"/>
          </reference>
          <reference field="2" count="1" selected="0">
            <x v="9"/>
          </reference>
          <reference field="3" count="1">
            <x v="26"/>
          </reference>
        </references>
      </pivotArea>
    </format>
    <format dxfId="806">
      <pivotArea dataOnly="0" labelOnly="1" fieldPosition="0">
        <references count="3">
          <reference field="1" count="1" selected="0">
            <x v="6"/>
          </reference>
          <reference field="2" count="1" selected="0">
            <x v="16"/>
          </reference>
          <reference field="3" count="1">
            <x v="34"/>
          </reference>
        </references>
      </pivotArea>
    </format>
    <format dxfId="805">
      <pivotArea dataOnly="0" labelOnly="1" fieldPosition="0">
        <references count="3">
          <reference field="1" count="1" selected="0">
            <x v="6"/>
          </reference>
          <reference field="2" count="1" selected="0">
            <x v="26"/>
          </reference>
          <reference field="3" count="1">
            <x v="46"/>
          </reference>
        </references>
      </pivotArea>
    </format>
    <format dxfId="804">
      <pivotArea dataOnly="0" labelOnly="1" fieldPosition="0">
        <references count="3">
          <reference field="1" count="1" selected="0">
            <x v="7"/>
          </reference>
          <reference field="2" count="1" selected="0">
            <x v="7"/>
          </reference>
          <reference field="3" count="4">
            <x v="1"/>
            <x v="25"/>
            <x v="33"/>
            <x v="40"/>
          </reference>
        </references>
      </pivotArea>
    </format>
    <format dxfId="803">
      <pivotArea dataOnly="0" labelOnly="1" fieldPosition="0">
        <references count="3">
          <reference field="1" count="1" selected="0">
            <x v="7"/>
          </reference>
          <reference field="2" count="1" selected="0">
            <x v="12"/>
          </reference>
          <reference field="3" count="2">
            <x v="48"/>
            <x v="52"/>
          </reference>
        </references>
      </pivotArea>
    </format>
    <format dxfId="802">
      <pivotArea dataOnly="0" labelOnly="1" fieldPosition="0">
        <references count="3">
          <reference field="1" count="1" selected="0">
            <x v="7"/>
          </reference>
          <reference field="2" count="1" selected="0">
            <x v="21"/>
          </reference>
          <reference field="3" count="5">
            <x v="12"/>
            <x v="14"/>
            <x v="57"/>
            <x v="64"/>
            <x v="67"/>
          </reference>
        </references>
      </pivotArea>
    </format>
    <format dxfId="801">
      <pivotArea dataOnly="0" labelOnly="1" fieldPosition="0">
        <references count="3">
          <reference field="1" count="1" selected="0">
            <x v="7"/>
          </reference>
          <reference field="2" count="1" selected="0">
            <x v="23"/>
          </reference>
          <reference field="3" count="1">
            <x v="18"/>
          </reference>
        </references>
      </pivotArea>
    </format>
    <format dxfId="800">
      <pivotArea dataOnly="0" labelOnly="1" fieldPosition="0">
        <references count="3">
          <reference field="1" count="1" selected="0">
            <x v="7"/>
          </reference>
          <reference field="2" count="1" selected="0">
            <x v="28"/>
          </reference>
          <reference field="3" count="3">
            <x v="21"/>
            <x v="22"/>
            <x v="24"/>
          </reference>
        </references>
      </pivotArea>
    </format>
    <format dxfId="799">
      <pivotArea dataOnly="0" labelOnly="1" fieldPosition="0">
        <references count="3">
          <reference field="1" count="1" selected="0">
            <x v="8"/>
          </reference>
          <reference field="2" count="1" selected="0">
            <x v="8"/>
          </reference>
          <reference field="3" count="2">
            <x v="3"/>
            <x v="31"/>
          </reference>
        </references>
      </pivotArea>
    </format>
    <format dxfId="798">
      <pivotArea dataOnly="0" labelOnly="1" fieldPosition="0">
        <references count="4">
          <reference field="0" count="1">
            <x v="13"/>
          </reference>
          <reference field="1" count="1" selected="0">
            <x v="1"/>
          </reference>
          <reference field="2" count="1" selected="0">
            <x v="1"/>
          </reference>
          <reference field="3" count="1" selected="0">
            <x v="2"/>
          </reference>
        </references>
      </pivotArea>
    </format>
    <format dxfId="797">
      <pivotArea dataOnly="0" labelOnly="1" fieldPosition="0">
        <references count="4">
          <reference field="0" count="1">
            <x v="15"/>
          </reference>
          <reference field="1" count="1" selected="0">
            <x v="1"/>
          </reference>
          <reference field="2" count="1" selected="0">
            <x v="1"/>
          </reference>
          <reference field="3" count="1" selected="0">
            <x v="28"/>
          </reference>
        </references>
      </pivotArea>
    </format>
    <format dxfId="796">
      <pivotArea dataOnly="0" labelOnly="1" fieldPosition="0">
        <references count="4">
          <reference field="0" count="1">
            <x v="6"/>
          </reference>
          <reference field="1" count="1" selected="0">
            <x v="1"/>
          </reference>
          <reference field="2" count="1" selected="0">
            <x v="1"/>
          </reference>
          <reference field="3" count="1" selected="0">
            <x v="36"/>
          </reference>
        </references>
      </pivotArea>
    </format>
    <format dxfId="795">
      <pivotArea dataOnly="0" labelOnly="1" fieldPosition="0">
        <references count="4">
          <reference field="0" count="1">
            <x v="5"/>
          </reference>
          <reference field="1" count="1" selected="0">
            <x v="1"/>
          </reference>
          <reference field="2" count="1" selected="0">
            <x v="1"/>
          </reference>
          <reference field="3" count="1" selected="0">
            <x v="45"/>
          </reference>
        </references>
      </pivotArea>
    </format>
    <format dxfId="794">
      <pivotArea dataOnly="0" labelOnly="1" fieldPosition="0">
        <references count="4">
          <reference field="0" count="1">
            <x v="13"/>
          </reference>
          <reference field="1" count="1" selected="0">
            <x v="1"/>
          </reference>
          <reference field="2" count="1" selected="0">
            <x v="1"/>
          </reference>
          <reference field="3" count="1" selected="0">
            <x v="47"/>
          </reference>
        </references>
      </pivotArea>
    </format>
    <format dxfId="793">
      <pivotArea dataOnly="0" labelOnly="1" fieldPosition="0">
        <references count="4">
          <reference field="0" count="1">
            <x v="18"/>
          </reference>
          <reference field="1" count="1" selected="0">
            <x v="1"/>
          </reference>
          <reference field="2" count="1" selected="0">
            <x v="1"/>
          </reference>
          <reference field="3" count="1" selected="0">
            <x v="54"/>
          </reference>
        </references>
      </pivotArea>
    </format>
    <format dxfId="792">
      <pivotArea dataOnly="0" labelOnly="1" fieldPosition="0">
        <references count="4">
          <reference field="0" count="1">
            <x v="1"/>
          </reference>
          <reference field="1" count="1" selected="0">
            <x v="1"/>
          </reference>
          <reference field="2" count="1" selected="0">
            <x v="13"/>
          </reference>
          <reference field="3" count="1" selected="0">
            <x v="60"/>
          </reference>
        </references>
      </pivotArea>
    </format>
    <format dxfId="791">
      <pivotArea dataOnly="0" labelOnly="1" fieldPosition="0">
        <references count="4">
          <reference field="0" count="1">
            <x v="14"/>
          </reference>
          <reference field="1" count="1" selected="0">
            <x v="1"/>
          </reference>
          <reference field="2" count="1" selected="0">
            <x v="13"/>
          </reference>
          <reference field="3" count="1" selected="0">
            <x v="63"/>
          </reference>
        </references>
      </pivotArea>
    </format>
    <format dxfId="790">
      <pivotArea dataOnly="0" labelOnly="1" fieldPosition="0">
        <references count="4">
          <reference field="0" count="1">
            <x v="13"/>
          </reference>
          <reference field="1" count="1" selected="0">
            <x v="1"/>
          </reference>
          <reference field="2" count="1" selected="0">
            <x v="13"/>
          </reference>
          <reference field="3" count="1" selected="0">
            <x v="65"/>
          </reference>
        </references>
      </pivotArea>
    </format>
    <format dxfId="789">
      <pivotArea dataOnly="0" labelOnly="1" fieldPosition="0">
        <references count="4">
          <reference field="0" count="1">
            <x v="14"/>
          </reference>
          <reference field="1" count="1" selected="0">
            <x v="1"/>
          </reference>
          <reference field="2" count="1" selected="0">
            <x v="18"/>
          </reference>
          <reference field="3" count="1" selected="0">
            <x v="10"/>
          </reference>
        </references>
      </pivotArea>
    </format>
    <format dxfId="788">
      <pivotArea dataOnly="0" labelOnly="1" fieldPosition="0">
        <references count="4">
          <reference field="0" count="1">
            <x v="16"/>
          </reference>
          <reference field="1" count="1" selected="0">
            <x v="1"/>
          </reference>
          <reference field="2" count="1" selected="0">
            <x v="18"/>
          </reference>
          <reference field="3" count="1" selected="0">
            <x v="13"/>
          </reference>
        </references>
      </pivotArea>
    </format>
    <format dxfId="787">
      <pivotArea dataOnly="0" labelOnly="1" fieldPosition="0">
        <references count="4">
          <reference field="0" count="1">
            <x v="16"/>
          </reference>
          <reference field="1" count="1" selected="0">
            <x v="1"/>
          </reference>
          <reference field="2" count="1" selected="0">
            <x v="22"/>
          </reference>
          <reference field="3" count="1" selected="0">
            <x v="17"/>
          </reference>
        </references>
      </pivotArea>
    </format>
    <format dxfId="786">
      <pivotArea dataOnly="0" labelOnly="1" fieldPosition="0">
        <references count="4">
          <reference field="0" count="1">
            <x v="14"/>
          </reference>
          <reference field="1" count="1" selected="0">
            <x v="1"/>
          </reference>
          <reference field="2" count="1" selected="0">
            <x v="22"/>
          </reference>
          <reference field="3" count="1" selected="0">
            <x v="20"/>
          </reference>
        </references>
      </pivotArea>
    </format>
    <format dxfId="785">
      <pivotArea dataOnly="0" labelOnly="1" fieldPosition="0">
        <references count="4">
          <reference field="0" count="1">
            <x v="4"/>
          </reference>
          <reference field="1" count="1" selected="0">
            <x v="1"/>
          </reference>
          <reference field="2" count="1" selected="0">
            <x v="22"/>
          </reference>
          <reference field="3" count="1" selected="0">
            <x v="23"/>
          </reference>
        </references>
      </pivotArea>
    </format>
    <format dxfId="784">
      <pivotArea dataOnly="0" labelOnly="1" fieldPosition="0">
        <references count="4">
          <reference field="0" count="1">
            <x v="1"/>
          </reference>
          <reference field="1" count="1" selected="0">
            <x v="2"/>
          </reference>
          <reference field="2" count="1" selected="0">
            <x v="6"/>
          </reference>
          <reference field="3" count="1" selected="0">
            <x v="5"/>
          </reference>
        </references>
      </pivotArea>
    </format>
    <format dxfId="783">
      <pivotArea dataOnly="0" labelOnly="1" fieldPosition="0">
        <references count="4">
          <reference field="0" count="1">
            <x v="1"/>
          </reference>
          <reference field="1" count="1" selected="0">
            <x v="2"/>
          </reference>
          <reference field="2" count="1" selected="0">
            <x v="15"/>
          </reference>
          <reference field="3" count="1" selected="0">
            <x v="27"/>
          </reference>
        </references>
      </pivotArea>
    </format>
    <format dxfId="782">
      <pivotArea dataOnly="0" labelOnly="1" fieldPosition="0">
        <references count="4">
          <reference field="0" count="1">
            <x v="18"/>
          </reference>
          <reference field="1" count="1" selected="0">
            <x v="2"/>
          </reference>
          <reference field="2" count="1" selected="0">
            <x v="15"/>
          </reference>
          <reference field="3" count="1" selected="0">
            <x v="35"/>
          </reference>
        </references>
      </pivotArea>
    </format>
    <format dxfId="781">
      <pivotArea dataOnly="0" labelOnly="1" fieldPosition="0">
        <references count="4">
          <reference field="0" count="1">
            <x v="5"/>
          </reference>
          <reference field="1" count="1" selected="0">
            <x v="2"/>
          </reference>
          <reference field="2" count="1" selected="0">
            <x v="15"/>
          </reference>
          <reference field="3" count="1" selected="0">
            <x v="42"/>
          </reference>
        </references>
      </pivotArea>
    </format>
    <format dxfId="780">
      <pivotArea dataOnly="0" labelOnly="1" fieldPosition="0">
        <references count="4">
          <reference field="0" count="1">
            <x v="10"/>
          </reference>
          <reference field="1" count="1" selected="0">
            <x v="3"/>
          </reference>
          <reference field="2" count="1" selected="0">
            <x v="2"/>
          </reference>
          <reference field="3" count="1" selected="0">
            <x v="7"/>
          </reference>
        </references>
      </pivotArea>
    </format>
    <format dxfId="779">
      <pivotArea dataOnly="0" labelOnly="1" fieldPosition="0">
        <references count="4">
          <reference field="0" count="1">
            <x v="17"/>
          </reference>
          <reference field="1" count="1" selected="0">
            <x v="3"/>
          </reference>
          <reference field="2" count="1" selected="0">
            <x v="11"/>
          </reference>
          <reference field="3" count="1" selected="0">
            <x v="30"/>
          </reference>
        </references>
      </pivotArea>
    </format>
    <format dxfId="778">
      <pivotArea dataOnly="0" labelOnly="1" fieldPosition="0">
        <references count="4">
          <reference field="0" count="1">
            <x v="1"/>
          </reference>
          <reference field="1" count="1" selected="0">
            <x v="3"/>
          </reference>
          <reference field="2" count="1" selected="0">
            <x v="11"/>
          </reference>
          <reference field="3" count="1" selected="0">
            <x v="38"/>
          </reference>
        </references>
      </pivotArea>
    </format>
    <format dxfId="777">
      <pivotArea dataOnly="0" labelOnly="1" fieldPosition="0">
        <references count="4">
          <reference field="0" count="1">
            <x v="14"/>
          </reference>
          <reference field="1" count="1" selected="0">
            <x v="3"/>
          </reference>
          <reference field="2" count="1" selected="0">
            <x v="11"/>
          </reference>
          <reference field="3" count="1" selected="0">
            <x v="44"/>
          </reference>
        </references>
      </pivotArea>
    </format>
    <format dxfId="776">
      <pivotArea dataOnly="0" labelOnly="1" fieldPosition="0">
        <references count="4">
          <reference field="0" count="1">
            <x v="16"/>
          </reference>
          <reference field="1" count="1" selected="0">
            <x v="3"/>
          </reference>
          <reference field="2" count="1" selected="0">
            <x v="11"/>
          </reference>
          <reference field="3" count="1" selected="0">
            <x v="51"/>
          </reference>
        </references>
      </pivotArea>
    </format>
    <format dxfId="775">
      <pivotArea dataOnly="0" labelOnly="1" fieldPosition="0">
        <references count="4">
          <reference field="0" count="1">
            <x v="13"/>
          </reference>
          <reference field="1" count="1" selected="0">
            <x v="3"/>
          </reference>
          <reference field="2" count="1" selected="0">
            <x v="11"/>
          </reference>
          <reference field="3" count="1" selected="0">
            <x v="55"/>
          </reference>
        </references>
      </pivotArea>
    </format>
    <format dxfId="774">
      <pivotArea dataOnly="0" labelOnly="1" fieldPosition="0">
        <references count="4">
          <reference field="0" count="1">
            <x v="2"/>
          </reference>
          <reference field="1" count="1" selected="0">
            <x v="3"/>
          </reference>
          <reference field="2" count="1" selected="0">
            <x v="11"/>
          </reference>
          <reference field="3" count="1" selected="0">
            <x v="59"/>
          </reference>
        </references>
      </pivotArea>
    </format>
    <format dxfId="773">
      <pivotArea dataOnly="0" labelOnly="1" fieldPosition="0">
        <references count="4">
          <reference field="0" count="1">
            <x v="21"/>
          </reference>
          <reference field="1" count="1" selected="0">
            <x v="3"/>
          </reference>
          <reference field="2" count="1" selected="0">
            <x v="19"/>
          </reference>
          <reference field="3" count="1" selected="0">
            <x v="11"/>
          </reference>
        </references>
      </pivotArea>
    </format>
    <format dxfId="772">
      <pivotArea dataOnly="0" labelOnly="1" fieldPosition="0">
        <references count="4">
          <reference field="0" count="1">
            <x v="1"/>
          </reference>
          <reference field="1" count="1" selected="0">
            <x v="3"/>
          </reference>
          <reference field="2" count="1" selected="0">
            <x v="19"/>
          </reference>
          <reference field="3" count="1" selected="0">
            <x v="62"/>
          </reference>
        </references>
      </pivotArea>
    </format>
    <format dxfId="771">
      <pivotArea dataOnly="0" labelOnly="1" fieldPosition="0">
        <references count="4">
          <reference field="0" count="1">
            <x v="6"/>
          </reference>
          <reference field="1" count="1" selected="0">
            <x v="3"/>
          </reference>
          <reference field="2" count="1" selected="0">
            <x v="19"/>
          </reference>
          <reference field="3" count="1" selected="0">
            <x v="68"/>
          </reference>
        </references>
      </pivotArea>
    </format>
    <format dxfId="770">
      <pivotArea dataOnly="0" labelOnly="1" fieldPosition="0">
        <references count="4">
          <reference field="0" count="1">
            <x v="6"/>
          </reference>
          <reference field="1" count="1" selected="0">
            <x v="3"/>
          </reference>
          <reference field="2" count="1" selected="0">
            <x v="27"/>
          </reference>
          <reference field="3" count="1" selected="0">
            <x v="15"/>
          </reference>
        </references>
      </pivotArea>
    </format>
    <format dxfId="769">
      <pivotArea dataOnly="0" labelOnly="1" fieldPosition="0">
        <references count="4">
          <reference field="0" count="1">
            <x v="16"/>
          </reference>
          <reference field="1" count="1" selected="0">
            <x v="3"/>
          </reference>
          <reference field="2" count="1" selected="0">
            <x v="27"/>
          </reference>
          <reference field="3" count="1" selected="0">
            <x v="16"/>
          </reference>
        </references>
      </pivotArea>
    </format>
    <format dxfId="768">
      <pivotArea dataOnly="0" labelOnly="1" fieldPosition="0">
        <references count="4">
          <reference field="0" count="1">
            <x v="18"/>
          </reference>
          <reference field="1" count="1" selected="0">
            <x v="4"/>
          </reference>
          <reference field="2" count="1" selected="0">
            <x v="3"/>
          </reference>
          <reference field="3" count="1" selected="0">
            <x v="6"/>
          </reference>
        </references>
      </pivotArea>
    </format>
    <format dxfId="767">
      <pivotArea dataOnly="0" labelOnly="1" fieldPosition="0">
        <references count="4">
          <reference field="0" count="1">
            <x v="14"/>
          </reference>
          <reference field="1" count="1" selected="0">
            <x v="4"/>
          </reference>
          <reference field="2" count="1" selected="0">
            <x v="14"/>
          </reference>
          <reference field="3" count="1" selected="0">
            <x v="29"/>
          </reference>
        </references>
      </pivotArea>
    </format>
    <format dxfId="766">
      <pivotArea dataOnly="0" labelOnly="1" fieldPosition="0">
        <references count="4">
          <reference field="0" count="1">
            <x v="9"/>
          </reference>
          <reference field="1" count="1" selected="0">
            <x v="4"/>
          </reference>
          <reference field="2" count="1" selected="0">
            <x v="20"/>
          </reference>
          <reference field="3" count="1" selected="0">
            <x v="39"/>
          </reference>
        </references>
      </pivotArea>
    </format>
    <format dxfId="765">
      <pivotArea dataOnly="0" labelOnly="1" fieldPosition="0">
        <references count="4">
          <reference field="0" count="1">
            <x v="7"/>
          </reference>
          <reference field="1" count="1" selected="0">
            <x v="4"/>
          </reference>
          <reference field="2" count="1" selected="0">
            <x v="24"/>
          </reference>
          <reference field="3" count="1" selected="0">
            <x v="43"/>
          </reference>
        </references>
      </pivotArea>
    </format>
    <format dxfId="764">
      <pivotArea dataOnly="0" labelOnly="1" fieldPosition="0">
        <references count="4">
          <reference field="0" count="1">
            <x v="12"/>
          </reference>
          <reference field="1" count="1" selected="0">
            <x v="4"/>
          </reference>
          <reference field="2" count="1" selected="0">
            <x v="24"/>
          </reference>
          <reference field="3" count="1" selected="0">
            <x v="50"/>
          </reference>
        </references>
      </pivotArea>
    </format>
    <format dxfId="763">
      <pivotArea dataOnly="0" labelOnly="1" fieldPosition="0">
        <references count="4">
          <reference field="0" count="1">
            <x v="5"/>
          </reference>
          <reference field="1" count="1" selected="0">
            <x v="4"/>
          </reference>
          <reference field="2" count="1" selected="0">
            <x v="24"/>
          </reference>
          <reference field="3" count="1" selected="0">
            <x v="56"/>
          </reference>
        </references>
      </pivotArea>
    </format>
    <format dxfId="762">
      <pivotArea dataOnly="0" labelOnly="1" fieldPosition="0">
        <references count="4">
          <reference field="0" count="1">
            <x v="1"/>
          </reference>
          <reference field="1" count="1" selected="0">
            <x v="5"/>
          </reference>
          <reference field="2" count="1" selected="0">
            <x v="4"/>
          </reference>
          <reference field="3" count="1" selected="0">
            <x v="8"/>
          </reference>
        </references>
      </pivotArea>
    </format>
    <format dxfId="761">
      <pivotArea dataOnly="0" labelOnly="1" fieldPosition="0">
        <references count="4">
          <reference field="0" count="1">
            <x v="6"/>
          </reference>
          <reference field="1" count="1" selected="0">
            <x v="5"/>
          </reference>
          <reference field="2" count="1" selected="0">
            <x v="4"/>
          </reference>
          <reference field="3" count="1" selected="0">
            <x v="37"/>
          </reference>
        </references>
      </pivotArea>
    </format>
    <format dxfId="760">
      <pivotArea dataOnly="0" labelOnly="1" fieldPosition="0">
        <references count="4">
          <reference field="0" count="1">
            <x v="20"/>
          </reference>
          <reference field="1" count="1" selected="0">
            <x v="5"/>
          </reference>
          <reference field="2" count="1" selected="0">
            <x v="4"/>
          </reference>
          <reference field="3" count="1" selected="0">
            <x v="41"/>
          </reference>
        </references>
      </pivotArea>
    </format>
    <format dxfId="759">
      <pivotArea dataOnly="0" labelOnly="1" fieldPosition="0">
        <references count="4">
          <reference field="0" count="1">
            <x v="1"/>
          </reference>
          <reference field="1" count="1" selected="0">
            <x v="5"/>
          </reference>
          <reference field="2" count="1" selected="0">
            <x v="10"/>
          </reference>
          <reference field="3" count="1" selected="0">
            <x v="53"/>
          </reference>
        </references>
      </pivotArea>
    </format>
    <format dxfId="758">
      <pivotArea dataOnly="0" labelOnly="1" fieldPosition="0">
        <references count="4">
          <reference field="0" count="1">
            <x v="6"/>
          </reference>
          <reference field="1" count="1" selected="0">
            <x v="5"/>
          </reference>
          <reference field="2" count="1" selected="0">
            <x v="17"/>
          </reference>
          <reference field="3" count="1" selected="0">
            <x v="58"/>
          </reference>
        </references>
      </pivotArea>
    </format>
    <format dxfId="757">
      <pivotArea dataOnly="0" labelOnly="1" fieldPosition="0">
        <references count="4">
          <reference field="0" count="1">
            <x v="14"/>
          </reference>
          <reference field="1" count="1" selected="0">
            <x v="5"/>
          </reference>
          <reference field="2" count="1" selected="0">
            <x v="17"/>
          </reference>
          <reference field="3" count="1" selected="0">
            <x v="61"/>
          </reference>
        </references>
      </pivotArea>
    </format>
    <format dxfId="756">
      <pivotArea dataOnly="0" labelOnly="1" fieldPosition="0">
        <references count="4">
          <reference field="0" count="1">
            <x v="20"/>
          </reference>
          <reference field="1" count="1" selected="0">
            <x v="5"/>
          </reference>
          <reference field="2" count="1" selected="0">
            <x v="17"/>
          </reference>
          <reference field="3" count="1" selected="0">
            <x v="66"/>
          </reference>
        </references>
      </pivotArea>
    </format>
    <format dxfId="755">
      <pivotArea dataOnly="0" labelOnly="1" fieldPosition="0">
        <references count="4">
          <reference field="0" count="1">
            <x v="19"/>
          </reference>
          <reference field="1" count="1" selected="0">
            <x v="5"/>
          </reference>
          <reference field="2" count="1" selected="0">
            <x v="25"/>
          </reference>
          <reference field="3" count="1" selected="0">
            <x v="9"/>
          </reference>
        </references>
      </pivotArea>
    </format>
    <format dxfId="754">
      <pivotArea dataOnly="0" labelOnly="1" fieldPosition="0">
        <references count="4">
          <reference field="0" count="1">
            <x v="12"/>
          </reference>
          <reference field="1" count="1" selected="0">
            <x v="6"/>
          </reference>
          <reference field="2" count="1" selected="0">
            <x v="5"/>
          </reference>
          <reference field="3" count="1" selected="0">
            <x v="4"/>
          </reference>
        </references>
      </pivotArea>
    </format>
    <format dxfId="753">
      <pivotArea dataOnly="0" labelOnly="1" fieldPosition="0">
        <references count="4">
          <reference field="0" count="1">
            <x v="16"/>
          </reference>
          <reference field="1" count="1" selected="0">
            <x v="6"/>
          </reference>
          <reference field="2" count="1" selected="0">
            <x v="9"/>
          </reference>
          <reference field="3" count="1" selected="0">
            <x v="26"/>
          </reference>
        </references>
      </pivotArea>
    </format>
    <format dxfId="752">
      <pivotArea dataOnly="0" labelOnly="1" fieldPosition="0">
        <references count="4">
          <reference field="0" count="1">
            <x v="14"/>
          </reference>
          <reference field="1" count="1" selected="0">
            <x v="6"/>
          </reference>
          <reference field="2" count="1" selected="0">
            <x v="16"/>
          </reference>
          <reference field="3" count="1" selected="0">
            <x v="34"/>
          </reference>
        </references>
      </pivotArea>
    </format>
    <format dxfId="751">
      <pivotArea dataOnly="0" labelOnly="1" fieldPosition="0">
        <references count="4">
          <reference field="0" count="1">
            <x v="16"/>
          </reference>
          <reference field="1" count="1" selected="0">
            <x v="6"/>
          </reference>
          <reference field="2" count="1" selected="0">
            <x v="26"/>
          </reference>
          <reference field="3" count="1" selected="0">
            <x v="46"/>
          </reference>
        </references>
      </pivotArea>
    </format>
    <format dxfId="750">
      <pivotArea dataOnly="0" labelOnly="1" fieldPosition="0">
        <references count="4">
          <reference field="0" count="1">
            <x v="8"/>
          </reference>
          <reference field="1" count="1" selected="0">
            <x v="7"/>
          </reference>
          <reference field="2" count="1" selected="0">
            <x v="7"/>
          </reference>
          <reference field="3" count="1" selected="0">
            <x v="1"/>
          </reference>
        </references>
      </pivotArea>
    </format>
    <format dxfId="749">
      <pivotArea dataOnly="0" labelOnly="1" fieldPosition="0">
        <references count="4">
          <reference field="0" count="1">
            <x v="2"/>
          </reference>
          <reference field="1" count="1" selected="0">
            <x v="7"/>
          </reference>
          <reference field="2" count="1" selected="0">
            <x v="7"/>
          </reference>
          <reference field="3" count="1" selected="0">
            <x v="25"/>
          </reference>
        </references>
      </pivotArea>
    </format>
    <format dxfId="748">
      <pivotArea dataOnly="0" labelOnly="1" fieldPosition="0">
        <references count="4">
          <reference field="0" count="1">
            <x v="2"/>
          </reference>
          <reference field="1" count="1" selected="0">
            <x v="7"/>
          </reference>
          <reference field="2" count="1" selected="0">
            <x v="12"/>
          </reference>
          <reference field="3" count="1" selected="0">
            <x v="48"/>
          </reference>
        </references>
      </pivotArea>
    </format>
    <format dxfId="747">
      <pivotArea dataOnly="0" labelOnly="1" fieldPosition="0">
        <references count="4">
          <reference field="0" count="1">
            <x v="20"/>
          </reference>
          <reference field="1" count="1" selected="0">
            <x v="7"/>
          </reference>
          <reference field="2" count="1" selected="0">
            <x v="21"/>
          </reference>
          <reference field="3" count="1" selected="0">
            <x v="12"/>
          </reference>
        </references>
      </pivotArea>
    </format>
    <format dxfId="746">
      <pivotArea dataOnly="0" labelOnly="1" fieldPosition="0">
        <references count="4">
          <reference field="0" count="1">
            <x v="3"/>
          </reference>
          <reference field="1" count="1" selected="0">
            <x v="7"/>
          </reference>
          <reference field="2" count="1" selected="0">
            <x v="21"/>
          </reference>
          <reference field="3" count="1" selected="0">
            <x v="14"/>
          </reference>
        </references>
      </pivotArea>
    </format>
    <format dxfId="745">
      <pivotArea dataOnly="0" labelOnly="1" fieldPosition="0">
        <references count="4">
          <reference field="0" count="1">
            <x v="5"/>
          </reference>
          <reference field="1" count="1" selected="0">
            <x v="7"/>
          </reference>
          <reference field="2" count="1" selected="0">
            <x v="21"/>
          </reference>
          <reference field="3" count="1" selected="0">
            <x v="57"/>
          </reference>
        </references>
      </pivotArea>
    </format>
    <format dxfId="744">
      <pivotArea dataOnly="0" labelOnly="1" fieldPosition="0">
        <references count="4">
          <reference field="0" count="1">
            <x v="12"/>
          </reference>
          <reference field="1" count="1" selected="0">
            <x v="7"/>
          </reference>
          <reference field="2" count="1" selected="0">
            <x v="21"/>
          </reference>
          <reference field="3" count="1" selected="0">
            <x v="64"/>
          </reference>
        </references>
      </pivotArea>
    </format>
    <format dxfId="743">
      <pivotArea dataOnly="0" labelOnly="1" fieldPosition="0">
        <references count="4">
          <reference field="0" count="1">
            <x v="3"/>
          </reference>
          <reference field="1" count="1" selected="0">
            <x v="7"/>
          </reference>
          <reference field="2" count="1" selected="0">
            <x v="21"/>
          </reference>
          <reference field="3" count="1" selected="0">
            <x v="67"/>
          </reference>
        </references>
      </pivotArea>
    </format>
    <format dxfId="742">
      <pivotArea dataOnly="0" labelOnly="1" fieldPosition="0">
        <references count="4">
          <reference field="0" count="1">
            <x v="18"/>
          </reference>
          <reference field="1" count="1" selected="0">
            <x v="7"/>
          </reference>
          <reference field="2" count="1" selected="0">
            <x v="23"/>
          </reference>
          <reference field="3" count="1" selected="0">
            <x v="18"/>
          </reference>
        </references>
      </pivotArea>
    </format>
    <format dxfId="741">
      <pivotArea dataOnly="0" labelOnly="1" fieldPosition="0">
        <references count="4">
          <reference field="0" count="1">
            <x v="3"/>
          </reference>
          <reference field="1" count="1" selected="0">
            <x v="7"/>
          </reference>
          <reference field="2" count="1" selected="0">
            <x v="28"/>
          </reference>
          <reference field="3" count="1" selected="0">
            <x v="21"/>
          </reference>
        </references>
      </pivotArea>
    </format>
    <format dxfId="740">
      <pivotArea dataOnly="0" labelOnly="1" fieldPosition="0">
        <references count="4">
          <reference field="0" count="1">
            <x v="11"/>
          </reference>
          <reference field="1" count="1" selected="0">
            <x v="7"/>
          </reference>
          <reference field="2" count="1" selected="0">
            <x v="28"/>
          </reference>
          <reference field="3" count="1" selected="0">
            <x v="24"/>
          </reference>
        </references>
      </pivotArea>
    </format>
    <format dxfId="739">
      <pivotArea dataOnly="0" labelOnly="1" fieldPosition="0">
        <references count="4">
          <reference field="0" count="1">
            <x v="18"/>
          </reference>
          <reference field="1" count="1" selected="0">
            <x v="8"/>
          </reference>
          <reference field="2" count="1" selected="0">
            <x v="8"/>
          </reference>
          <reference field="3" count="1" selected="0">
            <x v="3"/>
          </reference>
        </references>
      </pivotArea>
    </format>
    <format dxfId="738">
      <pivotArea dataOnly="0" labelOnly="1" fieldPosition="0">
        <references count="4">
          <reference field="0" count="1">
            <x v="5"/>
          </reference>
          <reference field="1" count="1" selected="0">
            <x v="8"/>
          </reference>
          <reference field="2" count="1" selected="0">
            <x v="8"/>
          </reference>
          <reference field="3" count="1" selected="0">
            <x v="31"/>
          </reference>
        </references>
      </pivotArea>
    </format>
    <format dxfId="737">
      <pivotArea dataOnly="0" labelOnly="1" fieldPosition="0">
        <references count="5">
          <reference field="0" count="1" selected="0">
            <x v="13"/>
          </reference>
          <reference field="1" count="1" selected="0">
            <x v="1"/>
          </reference>
          <reference field="2" count="1" selected="0">
            <x v="1"/>
          </reference>
          <reference field="3" count="1" selected="0">
            <x v="2"/>
          </reference>
          <reference field="4" count="1">
            <x v="1"/>
          </reference>
        </references>
      </pivotArea>
    </format>
    <format dxfId="736">
      <pivotArea dataOnly="0" labelOnly="1" fieldPosition="0">
        <references count="5">
          <reference field="0" count="1" selected="0">
            <x v="15"/>
          </reference>
          <reference field="1" count="1" selected="0">
            <x v="1"/>
          </reference>
          <reference field="2" count="1" selected="0">
            <x v="1"/>
          </reference>
          <reference field="3" count="1" selected="0">
            <x v="28"/>
          </reference>
          <reference field="4" count="1">
            <x v="5"/>
          </reference>
        </references>
      </pivotArea>
    </format>
    <format dxfId="735">
      <pivotArea dataOnly="0" labelOnly="1" fieldPosition="0">
        <references count="5">
          <reference field="0" count="1" selected="0">
            <x v="6"/>
          </reference>
          <reference field="1" count="1" selected="0">
            <x v="1"/>
          </reference>
          <reference field="2" count="1" selected="0">
            <x v="1"/>
          </reference>
          <reference field="3" count="1" selected="0">
            <x v="36"/>
          </reference>
          <reference field="4" count="1">
            <x v="2"/>
          </reference>
        </references>
      </pivotArea>
    </format>
    <format dxfId="734">
      <pivotArea dataOnly="0" labelOnly="1" fieldPosition="0">
        <references count="5">
          <reference field="0" count="1" selected="0">
            <x v="5"/>
          </reference>
          <reference field="1" count="1" selected="0">
            <x v="1"/>
          </reference>
          <reference field="2" count="1" selected="0">
            <x v="1"/>
          </reference>
          <reference field="3" count="1" selected="0">
            <x v="45"/>
          </reference>
          <reference field="4" count="1">
            <x v="8"/>
          </reference>
        </references>
      </pivotArea>
    </format>
    <format dxfId="733">
      <pivotArea dataOnly="0" labelOnly="1" fieldPosition="0">
        <references count="5">
          <reference field="0" count="1" selected="0">
            <x v="13"/>
          </reference>
          <reference field="1" count="1" selected="0">
            <x v="1"/>
          </reference>
          <reference field="2" count="1" selected="0">
            <x v="1"/>
          </reference>
          <reference field="3" count="1" selected="0">
            <x v="47"/>
          </reference>
          <reference field="4" count="1">
            <x v="3"/>
          </reference>
        </references>
      </pivotArea>
    </format>
    <format dxfId="732">
      <pivotArea dataOnly="0" labelOnly="1" fieldPosition="0">
        <references count="5">
          <reference field="0" count="1" selected="0">
            <x v="18"/>
          </reference>
          <reference field="1" count="1" selected="0">
            <x v="1"/>
          </reference>
          <reference field="2" count="1" selected="0">
            <x v="1"/>
          </reference>
          <reference field="3" count="1" selected="0">
            <x v="54"/>
          </reference>
          <reference field="4" count="1">
            <x v="9"/>
          </reference>
        </references>
      </pivotArea>
    </format>
    <format dxfId="731">
      <pivotArea dataOnly="0" labelOnly="1" fieldPosition="0">
        <references count="5">
          <reference field="0" count="1" selected="0">
            <x v="1"/>
          </reference>
          <reference field="1" count="1" selected="0">
            <x v="1"/>
          </reference>
          <reference field="2" count="1" selected="0">
            <x v="13"/>
          </reference>
          <reference field="3" count="1" selected="0">
            <x v="60"/>
          </reference>
          <reference field="4" count="1">
            <x v="4"/>
          </reference>
        </references>
      </pivotArea>
    </format>
    <format dxfId="730">
      <pivotArea dataOnly="0" labelOnly="1" fieldPosition="0">
        <references count="5">
          <reference field="0" count="1" selected="0">
            <x v="14"/>
          </reference>
          <reference field="1" count="1" selected="0">
            <x v="1"/>
          </reference>
          <reference field="2" count="1" selected="0">
            <x v="13"/>
          </reference>
          <reference field="3" count="1" selected="0">
            <x v="63"/>
          </reference>
          <reference field="4" count="1">
            <x v="4"/>
          </reference>
        </references>
      </pivotArea>
    </format>
    <format dxfId="729">
      <pivotArea dataOnly="0" labelOnly="1" fieldPosition="0">
        <references count="5">
          <reference field="0" count="1" selected="0">
            <x v="13"/>
          </reference>
          <reference field="1" count="1" selected="0">
            <x v="1"/>
          </reference>
          <reference field="2" count="1" selected="0">
            <x v="13"/>
          </reference>
          <reference field="3" count="1" selected="0">
            <x v="65"/>
          </reference>
          <reference field="4" count="1">
            <x v="4"/>
          </reference>
        </references>
      </pivotArea>
    </format>
    <format dxfId="728">
      <pivotArea dataOnly="0" labelOnly="1" fieldPosition="0">
        <references count="5">
          <reference field="0" count="1" selected="0">
            <x v="14"/>
          </reference>
          <reference field="1" count="1" selected="0">
            <x v="1"/>
          </reference>
          <reference field="2" count="1" selected="0">
            <x v="18"/>
          </reference>
          <reference field="3" count="1" selected="0">
            <x v="10"/>
          </reference>
          <reference field="4" count="1">
            <x v="5"/>
          </reference>
        </references>
      </pivotArea>
    </format>
    <format dxfId="727">
      <pivotArea dataOnly="0" labelOnly="1" fieldPosition="0">
        <references count="5">
          <reference field="0" count="1" selected="0">
            <x v="16"/>
          </reference>
          <reference field="1" count="1" selected="0">
            <x v="1"/>
          </reference>
          <reference field="2" count="1" selected="0">
            <x v="18"/>
          </reference>
          <reference field="3" count="1" selected="0">
            <x v="13"/>
          </reference>
          <reference field="4" count="1">
            <x v="6"/>
          </reference>
        </references>
      </pivotArea>
    </format>
    <format dxfId="726">
      <pivotArea dataOnly="0" labelOnly="1" fieldPosition="0">
        <references count="5">
          <reference field="0" count="1" selected="0">
            <x v="16"/>
          </reference>
          <reference field="1" count="1" selected="0">
            <x v="1"/>
          </reference>
          <reference field="2" count="1" selected="0">
            <x v="22"/>
          </reference>
          <reference field="3" count="1" selected="0">
            <x v="17"/>
          </reference>
          <reference field="4" count="1">
            <x v="7"/>
          </reference>
        </references>
      </pivotArea>
    </format>
    <format dxfId="725">
      <pivotArea dataOnly="0" labelOnly="1" fieldPosition="0">
        <references count="5">
          <reference field="0" count="1" selected="0">
            <x v="14"/>
          </reference>
          <reference field="1" count="1" selected="0">
            <x v="1"/>
          </reference>
          <reference field="2" count="1" selected="0">
            <x v="22"/>
          </reference>
          <reference field="3" count="1" selected="0">
            <x v="20"/>
          </reference>
          <reference field="4" count="1">
            <x v="7"/>
          </reference>
        </references>
      </pivotArea>
    </format>
    <format dxfId="724">
      <pivotArea dataOnly="0" labelOnly="1" fieldPosition="0">
        <references count="5">
          <reference field="0" count="1" selected="0">
            <x v="4"/>
          </reference>
          <reference field="1" count="1" selected="0">
            <x v="1"/>
          </reference>
          <reference field="2" count="1" selected="0">
            <x v="22"/>
          </reference>
          <reference field="3" count="1" selected="0">
            <x v="23"/>
          </reference>
          <reference field="4" count="1">
            <x v="7"/>
          </reference>
        </references>
      </pivotArea>
    </format>
    <format dxfId="723">
      <pivotArea dataOnly="0" labelOnly="1" fieldPosition="0">
        <references count="5">
          <reference field="0" count="1" selected="0">
            <x v="1"/>
          </reference>
          <reference field="1" count="1" selected="0">
            <x v="2"/>
          </reference>
          <reference field="2" count="1" selected="0">
            <x v="6"/>
          </reference>
          <reference field="3" count="1" selected="0">
            <x v="5"/>
          </reference>
          <reference field="4" count="1">
            <x v="28"/>
          </reference>
        </references>
      </pivotArea>
    </format>
    <format dxfId="722">
      <pivotArea dataOnly="0" labelOnly="1" fieldPosition="0">
        <references count="5">
          <reference field="0" count="1" selected="0">
            <x v="1"/>
          </reference>
          <reference field="1" count="1" selected="0">
            <x v="2"/>
          </reference>
          <reference field="2" count="1" selected="0">
            <x v="15"/>
          </reference>
          <reference field="3" count="1" selected="0">
            <x v="27"/>
          </reference>
          <reference field="4" count="1">
            <x v="28"/>
          </reference>
        </references>
      </pivotArea>
    </format>
    <format dxfId="721">
      <pivotArea dataOnly="0" labelOnly="1" fieldPosition="0">
        <references count="5">
          <reference field="0" count="1" selected="0">
            <x v="18"/>
          </reference>
          <reference field="1" count="1" selected="0">
            <x v="2"/>
          </reference>
          <reference field="2" count="1" selected="0">
            <x v="15"/>
          </reference>
          <reference field="3" count="1" selected="0">
            <x v="35"/>
          </reference>
          <reference field="4" count="1">
            <x v="28"/>
          </reference>
        </references>
      </pivotArea>
    </format>
    <format dxfId="720">
      <pivotArea dataOnly="0" labelOnly="1" fieldPosition="0">
        <references count="5">
          <reference field="0" count="1" selected="0">
            <x v="5"/>
          </reference>
          <reference field="1" count="1" selected="0">
            <x v="2"/>
          </reference>
          <reference field="2" count="1" selected="0">
            <x v="15"/>
          </reference>
          <reference field="3" count="1" selected="0">
            <x v="42"/>
          </reference>
          <reference field="4" count="1">
            <x v="28"/>
          </reference>
        </references>
      </pivotArea>
    </format>
    <format dxfId="719">
      <pivotArea dataOnly="0" labelOnly="1" fieldPosition="0">
        <references count="5">
          <reference field="0" count="1" selected="0">
            <x v="10"/>
          </reference>
          <reference field="1" count="1" selected="0">
            <x v="3"/>
          </reference>
          <reference field="2" count="1" selected="0">
            <x v="2"/>
          </reference>
          <reference field="3" count="1" selected="0">
            <x v="7"/>
          </reference>
          <reference field="4" count="1">
            <x v="11"/>
          </reference>
        </references>
      </pivotArea>
    </format>
    <format dxfId="718">
      <pivotArea dataOnly="0" labelOnly="1" fieldPosition="0">
        <references count="5">
          <reference field="0" count="1" selected="0">
            <x v="17"/>
          </reference>
          <reference field="1" count="1" selected="0">
            <x v="3"/>
          </reference>
          <reference field="2" count="1" selected="0">
            <x v="11"/>
          </reference>
          <reference field="3" count="1" selected="0">
            <x v="30"/>
          </reference>
          <reference field="4" count="1">
            <x v="10"/>
          </reference>
        </references>
      </pivotArea>
    </format>
    <format dxfId="717">
      <pivotArea dataOnly="0" labelOnly="1" fieldPosition="0">
        <references count="5">
          <reference field="0" count="1" selected="0">
            <x v="1"/>
          </reference>
          <reference field="1" count="1" selected="0">
            <x v="3"/>
          </reference>
          <reference field="2" count="1" selected="0">
            <x v="11"/>
          </reference>
          <reference field="3" count="1" selected="0">
            <x v="38"/>
          </reference>
          <reference field="4" count="1">
            <x v="14"/>
          </reference>
        </references>
      </pivotArea>
    </format>
    <format dxfId="716">
      <pivotArea dataOnly="0" labelOnly="1" fieldPosition="0">
        <references count="5">
          <reference field="0" count="1" selected="0">
            <x v="14"/>
          </reference>
          <reference field="1" count="1" selected="0">
            <x v="3"/>
          </reference>
          <reference field="2" count="1" selected="0">
            <x v="11"/>
          </reference>
          <reference field="3" count="1" selected="0">
            <x v="44"/>
          </reference>
          <reference field="4" count="1">
            <x v="14"/>
          </reference>
        </references>
      </pivotArea>
    </format>
    <format dxfId="715">
      <pivotArea dataOnly="0" labelOnly="1" fieldPosition="0">
        <references count="5">
          <reference field="0" count="1" selected="0">
            <x v="16"/>
          </reference>
          <reference field="1" count="1" selected="0">
            <x v="3"/>
          </reference>
          <reference field="2" count="1" selected="0">
            <x v="11"/>
          </reference>
          <reference field="3" count="1" selected="0">
            <x v="51"/>
          </reference>
          <reference field="4" count="1">
            <x v="14"/>
          </reference>
        </references>
      </pivotArea>
    </format>
    <format dxfId="714">
      <pivotArea dataOnly="0" labelOnly="1" fieldPosition="0">
        <references count="5">
          <reference field="0" count="1" selected="0">
            <x v="13"/>
          </reference>
          <reference field="1" count="1" selected="0">
            <x v="3"/>
          </reference>
          <reference field="2" count="1" selected="0">
            <x v="11"/>
          </reference>
          <reference field="3" count="1" selected="0">
            <x v="55"/>
          </reference>
          <reference field="4" count="1">
            <x v="14"/>
          </reference>
        </references>
      </pivotArea>
    </format>
    <format dxfId="713">
      <pivotArea dataOnly="0" labelOnly="1" fieldPosition="0">
        <references count="5">
          <reference field="0" count="1" selected="0">
            <x v="2"/>
          </reference>
          <reference field="1" count="1" selected="0">
            <x v="3"/>
          </reference>
          <reference field="2" count="1" selected="0">
            <x v="11"/>
          </reference>
          <reference field="3" count="1" selected="0">
            <x v="59"/>
          </reference>
          <reference field="4" count="1">
            <x v="14"/>
          </reference>
        </references>
      </pivotArea>
    </format>
    <format dxfId="712">
      <pivotArea dataOnly="0" labelOnly="1" fieldPosition="0">
        <references count="5">
          <reference field="0" count="1" selected="0">
            <x v="21"/>
          </reference>
          <reference field="1" count="1" selected="0">
            <x v="3"/>
          </reference>
          <reference field="2" count="1" selected="0">
            <x v="19"/>
          </reference>
          <reference field="3" count="1" selected="0">
            <x v="11"/>
          </reference>
          <reference field="4" count="1">
            <x v="14"/>
          </reference>
        </references>
      </pivotArea>
    </format>
    <format dxfId="711">
      <pivotArea dataOnly="0" labelOnly="1" fieldPosition="0">
        <references count="5">
          <reference field="0" count="1" selected="0">
            <x v="1"/>
          </reference>
          <reference field="1" count="1" selected="0">
            <x v="3"/>
          </reference>
          <reference field="2" count="1" selected="0">
            <x v="19"/>
          </reference>
          <reference field="3" count="1" selected="0">
            <x v="62"/>
          </reference>
          <reference field="4" count="1">
            <x v="13"/>
          </reference>
        </references>
      </pivotArea>
    </format>
    <format dxfId="710">
      <pivotArea dataOnly="0" labelOnly="1" fieldPosition="0">
        <references count="5">
          <reference field="0" count="1" selected="0">
            <x v="6"/>
          </reference>
          <reference field="1" count="1" selected="0">
            <x v="3"/>
          </reference>
          <reference field="2" count="1" selected="0">
            <x v="19"/>
          </reference>
          <reference field="3" count="1" selected="0">
            <x v="68"/>
          </reference>
          <reference field="4" count="1">
            <x v="12"/>
          </reference>
        </references>
      </pivotArea>
    </format>
    <format dxfId="709">
      <pivotArea dataOnly="0" labelOnly="1" fieldPosition="0">
        <references count="5">
          <reference field="0" count="1" selected="0">
            <x v="6"/>
          </reference>
          <reference field="1" count="1" selected="0">
            <x v="3"/>
          </reference>
          <reference field="2" count="1" selected="0">
            <x v="27"/>
          </reference>
          <reference field="3" count="1" selected="0">
            <x v="15"/>
          </reference>
          <reference field="4" count="1">
            <x v="14"/>
          </reference>
        </references>
      </pivotArea>
    </format>
    <format dxfId="708">
      <pivotArea dataOnly="0" labelOnly="1" fieldPosition="0">
        <references count="5">
          <reference field="0" count="1" selected="0">
            <x v="16"/>
          </reference>
          <reference field="1" count="1" selected="0">
            <x v="3"/>
          </reference>
          <reference field="2" count="1" selected="0">
            <x v="27"/>
          </reference>
          <reference field="3" count="1" selected="0">
            <x v="16"/>
          </reference>
          <reference field="4" count="1">
            <x v="14"/>
          </reference>
        </references>
      </pivotArea>
    </format>
    <format dxfId="707">
      <pivotArea dataOnly="0" labelOnly="1" fieldPosition="0">
        <references count="5">
          <reference field="0" count="1" selected="0">
            <x v="16"/>
          </reference>
          <reference field="1" count="1" selected="0">
            <x v="3"/>
          </reference>
          <reference field="2" count="1" selected="0">
            <x v="27"/>
          </reference>
          <reference field="3" count="1" selected="0">
            <x v="19"/>
          </reference>
          <reference field="4" count="1">
            <x v="14"/>
          </reference>
        </references>
      </pivotArea>
    </format>
    <format dxfId="706">
      <pivotArea dataOnly="0" labelOnly="1" fieldPosition="0">
        <references count="5">
          <reference field="0" count="1" selected="0">
            <x v="18"/>
          </reference>
          <reference field="1" count="1" selected="0">
            <x v="4"/>
          </reference>
          <reference field="2" count="1" selected="0">
            <x v="3"/>
          </reference>
          <reference field="3" count="1" selected="0">
            <x v="6"/>
          </reference>
          <reference field="4" count="1">
            <x v="27"/>
          </reference>
        </references>
      </pivotArea>
    </format>
    <format dxfId="705">
      <pivotArea dataOnly="0" labelOnly="1" fieldPosition="0">
        <references count="5">
          <reference field="0" count="1" selected="0">
            <x v="14"/>
          </reference>
          <reference field="1" count="1" selected="0">
            <x v="4"/>
          </reference>
          <reference field="2" count="1" selected="0">
            <x v="14"/>
          </reference>
          <reference field="3" count="1" selected="0">
            <x v="29"/>
          </reference>
          <reference field="4" count="1">
            <x v="27"/>
          </reference>
        </references>
      </pivotArea>
    </format>
    <format dxfId="704">
      <pivotArea dataOnly="0" labelOnly="1" fieldPosition="0">
        <references count="5">
          <reference field="0" count="1" selected="0">
            <x v="9"/>
          </reference>
          <reference field="1" count="1" selected="0">
            <x v="4"/>
          </reference>
          <reference field="2" count="1" selected="0">
            <x v="20"/>
          </reference>
          <reference field="3" count="1" selected="0">
            <x v="39"/>
          </reference>
          <reference field="4" count="1">
            <x v="26"/>
          </reference>
        </references>
      </pivotArea>
    </format>
    <format dxfId="703">
      <pivotArea dataOnly="0" labelOnly="1" fieldPosition="0">
        <references count="5">
          <reference field="0" count="1" selected="0">
            <x v="7"/>
          </reference>
          <reference field="1" count="1" selected="0">
            <x v="4"/>
          </reference>
          <reference field="2" count="1" selected="0">
            <x v="24"/>
          </reference>
          <reference field="3" count="1" selected="0">
            <x v="43"/>
          </reference>
          <reference field="4" count="1">
            <x v="26"/>
          </reference>
        </references>
      </pivotArea>
    </format>
    <format dxfId="702">
      <pivotArea dataOnly="0" labelOnly="1" fieldPosition="0">
        <references count="5">
          <reference field="0" count="1" selected="0">
            <x v="5"/>
          </reference>
          <reference field="1" count="1" selected="0">
            <x v="4"/>
          </reference>
          <reference field="2" count="1" selected="0">
            <x v="24"/>
          </reference>
          <reference field="3" count="1" selected="0">
            <x v="56"/>
          </reference>
          <reference field="4" count="1">
            <x v="27"/>
          </reference>
        </references>
      </pivotArea>
    </format>
    <format dxfId="701">
      <pivotArea dataOnly="0" labelOnly="1" fieldPosition="0">
        <references count="5">
          <reference field="0" count="1" selected="0">
            <x v="1"/>
          </reference>
          <reference field="1" count="1" selected="0">
            <x v="5"/>
          </reference>
          <reference field="2" count="1" selected="0">
            <x v="4"/>
          </reference>
          <reference field="3" count="1" selected="0">
            <x v="8"/>
          </reference>
          <reference field="4" count="1">
            <x v="16"/>
          </reference>
        </references>
      </pivotArea>
    </format>
    <format dxfId="700">
      <pivotArea dataOnly="0" labelOnly="1" fieldPosition="0">
        <references count="5">
          <reference field="0" count="1" selected="0">
            <x v="1"/>
          </reference>
          <reference field="1" count="1" selected="0">
            <x v="5"/>
          </reference>
          <reference field="2" count="1" selected="0">
            <x v="4"/>
          </reference>
          <reference field="3" count="1" selected="0">
            <x v="32"/>
          </reference>
          <reference field="4" count="1">
            <x v="16"/>
          </reference>
        </references>
      </pivotArea>
    </format>
    <format dxfId="699">
      <pivotArea dataOnly="0" labelOnly="1" fieldPosition="0">
        <references count="5">
          <reference field="0" count="1" selected="0">
            <x v="6"/>
          </reference>
          <reference field="1" count="1" selected="0">
            <x v="5"/>
          </reference>
          <reference field="2" count="1" selected="0">
            <x v="4"/>
          </reference>
          <reference field="3" count="1" selected="0">
            <x v="37"/>
          </reference>
          <reference field="4" count="1">
            <x v="16"/>
          </reference>
        </references>
      </pivotArea>
    </format>
    <format dxfId="698">
      <pivotArea dataOnly="0" labelOnly="1" fieldPosition="0">
        <references count="5">
          <reference field="0" count="1" selected="0">
            <x v="20"/>
          </reference>
          <reference field="1" count="1" selected="0">
            <x v="5"/>
          </reference>
          <reference field="2" count="1" selected="0">
            <x v="4"/>
          </reference>
          <reference field="3" count="1" selected="0">
            <x v="41"/>
          </reference>
          <reference field="4" count="1">
            <x v="16"/>
          </reference>
        </references>
      </pivotArea>
    </format>
    <format dxfId="697">
      <pivotArea dataOnly="0" labelOnly="1" fieldPosition="0">
        <references count="5">
          <reference field="0" count="1" selected="0">
            <x v="20"/>
          </reference>
          <reference field="1" count="1" selected="0">
            <x v="5"/>
          </reference>
          <reference field="2" count="1" selected="0">
            <x v="4"/>
          </reference>
          <reference field="3" count="1" selected="0">
            <x v="49"/>
          </reference>
          <reference field="4" count="1">
            <x v="20"/>
          </reference>
        </references>
      </pivotArea>
    </format>
    <format dxfId="696">
      <pivotArea dataOnly="0" labelOnly="1" fieldPosition="0">
        <references count="5">
          <reference field="0" count="1" selected="0">
            <x v="1"/>
          </reference>
          <reference field="1" count="1" selected="0">
            <x v="5"/>
          </reference>
          <reference field="2" count="1" selected="0">
            <x v="10"/>
          </reference>
          <reference field="3" count="1" selected="0">
            <x v="53"/>
          </reference>
          <reference field="4" count="1">
            <x v="17"/>
          </reference>
        </references>
      </pivotArea>
    </format>
    <format dxfId="695">
      <pivotArea dataOnly="0" labelOnly="1" fieldPosition="0">
        <references count="5">
          <reference field="0" count="1" selected="0">
            <x v="6"/>
          </reference>
          <reference field="1" count="1" selected="0">
            <x v="5"/>
          </reference>
          <reference field="2" count="1" selected="0">
            <x v="17"/>
          </reference>
          <reference field="3" count="1" selected="0">
            <x v="58"/>
          </reference>
          <reference field="4" count="1">
            <x v="18"/>
          </reference>
        </references>
      </pivotArea>
    </format>
    <format dxfId="694">
      <pivotArea dataOnly="0" labelOnly="1" fieldPosition="0">
        <references count="5">
          <reference field="0" count="1" selected="0">
            <x v="14"/>
          </reference>
          <reference field="1" count="1" selected="0">
            <x v="5"/>
          </reference>
          <reference field="2" count="1" selected="0">
            <x v="17"/>
          </reference>
          <reference field="3" count="1" selected="0">
            <x v="61"/>
          </reference>
          <reference field="4" count="1">
            <x v="19"/>
          </reference>
        </references>
      </pivotArea>
    </format>
    <format dxfId="693">
      <pivotArea dataOnly="0" labelOnly="1" fieldPosition="0">
        <references count="5">
          <reference field="0" count="1" selected="0">
            <x v="20"/>
          </reference>
          <reference field="1" count="1" selected="0">
            <x v="5"/>
          </reference>
          <reference field="2" count="1" selected="0">
            <x v="17"/>
          </reference>
          <reference field="3" count="1" selected="0">
            <x v="66"/>
          </reference>
          <reference field="4" count="1">
            <x v="15"/>
          </reference>
        </references>
      </pivotArea>
    </format>
    <format dxfId="692">
      <pivotArea dataOnly="0" labelOnly="1" fieldPosition="0">
        <references count="5">
          <reference field="0" count="1" selected="0">
            <x v="19"/>
          </reference>
          <reference field="1" count="1" selected="0">
            <x v="5"/>
          </reference>
          <reference field="2" count="1" selected="0">
            <x v="25"/>
          </reference>
          <reference field="3" count="1" selected="0">
            <x v="9"/>
          </reference>
          <reference field="4" count="1">
            <x v="18"/>
          </reference>
        </references>
      </pivotArea>
    </format>
    <format dxfId="691">
      <pivotArea dataOnly="0" labelOnly="1" fieldPosition="0">
        <references count="5">
          <reference field="0" count="1" selected="0">
            <x v="12"/>
          </reference>
          <reference field="1" count="1" selected="0">
            <x v="6"/>
          </reference>
          <reference field="2" count="1" selected="0">
            <x v="5"/>
          </reference>
          <reference field="3" count="1" selected="0">
            <x v="4"/>
          </reference>
          <reference field="4" count="1">
            <x v="21"/>
          </reference>
        </references>
      </pivotArea>
    </format>
    <format dxfId="690">
      <pivotArea dataOnly="0" labelOnly="1" fieldPosition="0">
        <references count="5">
          <reference field="0" count="1" selected="0">
            <x v="16"/>
          </reference>
          <reference field="1" count="1" selected="0">
            <x v="6"/>
          </reference>
          <reference field="2" count="1" selected="0">
            <x v="9"/>
          </reference>
          <reference field="3" count="1" selected="0">
            <x v="26"/>
          </reference>
          <reference field="4" count="1">
            <x v="22"/>
          </reference>
        </references>
      </pivotArea>
    </format>
    <format dxfId="689">
      <pivotArea dataOnly="0" labelOnly="1" fieldPosition="0">
        <references count="5">
          <reference field="0" count="1" selected="0">
            <x v="14"/>
          </reference>
          <reference field="1" count="1" selected="0">
            <x v="6"/>
          </reference>
          <reference field="2" count="1" selected="0">
            <x v="16"/>
          </reference>
          <reference field="3" count="1" selected="0">
            <x v="34"/>
          </reference>
          <reference field="4" count="1">
            <x v="24"/>
          </reference>
        </references>
      </pivotArea>
    </format>
    <format dxfId="688">
      <pivotArea dataOnly="0" labelOnly="1" fieldPosition="0">
        <references count="5">
          <reference field="0" count="1" selected="0">
            <x v="16"/>
          </reference>
          <reference field="1" count="1" selected="0">
            <x v="6"/>
          </reference>
          <reference field="2" count="1" selected="0">
            <x v="26"/>
          </reference>
          <reference field="3" count="1" selected="0">
            <x v="46"/>
          </reference>
          <reference field="4" count="1">
            <x v="23"/>
          </reference>
        </references>
      </pivotArea>
    </format>
    <format dxfId="687">
      <pivotArea dataOnly="0" labelOnly="1" fieldPosition="0">
        <references count="5">
          <reference field="0" count="1" selected="0">
            <x v="8"/>
          </reference>
          <reference field="1" count="1" selected="0">
            <x v="7"/>
          </reference>
          <reference field="2" count="1" selected="0">
            <x v="7"/>
          </reference>
          <reference field="3" count="1" selected="0">
            <x v="1"/>
          </reference>
          <reference field="4" count="1">
            <x v="38"/>
          </reference>
        </references>
      </pivotArea>
    </format>
    <format dxfId="686">
      <pivotArea dataOnly="0" labelOnly="1" fieldPosition="0">
        <references count="5">
          <reference field="0" count="1" selected="0">
            <x v="2"/>
          </reference>
          <reference field="1" count="1" selected="0">
            <x v="7"/>
          </reference>
          <reference field="2" count="1" selected="0">
            <x v="7"/>
          </reference>
          <reference field="3" count="1" selected="0">
            <x v="25"/>
          </reference>
          <reference field="4" count="1">
            <x v="30"/>
          </reference>
        </references>
      </pivotArea>
    </format>
    <format dxfId="685">
      <pivotArea dataOnly="0" labelOnly="1" fieldPosition="0">
        <references count="5">
          <reference field="0" count="1" selected="0">
            <x v="2"/>
          </reference>
          <reference field="1" count="1" selected="0">
            <x v="7"/>
          </reference>
          <reference field="2" count="1" selected="0">
            <x v="7"/>
          </reference>
          <reference field="3" count="1" selected="0">
            <x v="33"/>
          </reference>
          <reference field="4" count="1">
            <x v="30"/>
          </reference>
        </references>
      </pivotArea>
    </format>
    <format dxfId="684">
      <pivotArea dataOnly="0" labelOnly="1" fieldPosition="0">
        <references count="5">
          <reference field="0" count="1" selected="0">
            <x v="2"/>
          </reference>
          <reference field="1" count="1" selected="0">
            <x v="7"/>
          </reference>
          <reference field="2" count="1" selected="0">
            <x v="7"/>
          </reference>
          <reference field="3" count="1" selected="0">
            <x v="40"/>
          </reference>
          <reference field="4" count="1">
            <x v="30"/>
          </reference>
        </references>
      </pivotArea>
    </format>
    <format dxfId="683">
      <pivotArea dataOnly="0" labelOnly="1" fieldPosition="0">
        <references count="5">
          <reference field="0" count="1" selected="0">
            <x v="2"/>
          </reference>
          <reference field="1" count="1" selected="0">
            <x v="7"/>
          </reference>
          <reference field="2" count="1" selected="0">
            <x v="12"/>
          </reference>
          <reference field="3" count="1" selected="0">
            <x v="48"/>
          </reference>
          <reference field="4" count="1">
            <x v="34"/>
          </reference>
        </references>
      </pivotArea>
    </format>
    <format dxfId="682">
      <pivotArea dataOnly="0" labelOnly="1" fieldPosition="0">
        <references count="5">
          <reference field="0" count="1" selected="0">
            <x v="2"/>
          </reference>
          <reference field="1" count="1" selected="0">
            <x v="7"/>
          </reference>
          <reference field="2" count="1" selected="0">
            <x v="12"/>
          </reference>
          <reference field="3" count="1" selected="0">
            <x v="52"/>
          </reference>
          <reference field="4" count="1">
            <x v="34"/>
          </reference>
        </references>
      </pivotArea>
    </format>
    <format dxfId="681">
      <pivotArea dataOnly="0" labelOnly="1" fieldPosition="0">
        <references count="5">
          <reference field="0" count="1" selected="0">
            <x v="20"/>
          </reference>
          <reference field="1" count="1" selected="0">
            <x v="7"/>
          </reference>
          <reference field="2" count="1" selected="0">
            <x v="21"/>
          </reference>
          <reference field="3" count="1" selected="0">
            <x v="12"/>
          </reference>
          <reference field="4" count="1">
            <x v="40"/>
          </reference>
        </references>
      </pivotArea>
    </format>
    <format dxfId="680">
      <pivotArea dataOnly="0" labelOnly="1" fieldPosition="0">
        <references count="5">
          <reference field="0" count="1" selected="0">
            <x v="3"/>
          </reference>
          <reference field="1" count="1" selected="0">
            <x v="7"/>
          </reference>
          <reference field="2" count="1" selected="0">
            <x v="21"/>
          </reference>
          <reference field="3" count="1" selected="0">
            <x v="14"/>
          </reference>
          <reference field="4" count="1">
            <x v="37"/>
          </reference>
        </references>
      </pivotArea>
    </format>
    <format dxfId="679">
      <pivotArea dataOnly="0" labelOnly="1" fieldPosition="0">
        <references count="5">
          <reference field="0" count="1" selected="0">
            <x v="5"/>
          </reference>
          <reference field="1" count="1" selected="0">
            <x v="7"/>
          </reference>
          <reference field="2" count="1" selected="0">
            <x v="21"/>
          </reference>
          <reference field="3" count="1" selected="0">
            <x v="57"/>
          </reference>
          <reference field="4" count="1">
            <x v="35"/>
          </reference>
        </references>
      </pivotArea>
    </format>
    <format dxfId="678">
      <pivotArea dataOnly="0" labelOnly="1" fieldPosition="0">
        <references count="5">
          <reference field="0" count="1" selected="0">
            <x v="12"/>
          </reference>
          <reference field="1" count="1" selected="0">
            <x v="7"/>
          </reference>
          <reference field="2" count="1" selected="0">
            <x v="21"/>
          </reference>
          <reference field="3" count="1" selected="0">
            <x v="64"/>
          </reference>
          <reference field="4" count="1">
            <x v="36"/>
          </reference>
        </references>
      </pivotArea>
    </format>
    <format dxfId="677">
      <pivotArea dataOnly="0" labelOnly="1" fieldPosition="0">
        <references count="5">
          <reference field="0" count="1" selected="0">
            <x v="3"/>
          </reference>
          <reference field="1" count="1" selected="0">
            <x v="7"/>
          </reference>
          <reference field="2" count="1" selected="0">
            <x v="21"/>
          </reference>
          <reference field="3" count="1" selected="0">
            <x v="67"/>
          </reference>
          <reference field="4" count="1">
            <x v="39"/>
          </reference>
        </references>
      </pivotArea>
    </format>
    <format dxfId="676">
      <pivotArea dataOnly="0" labelOnly="1" fieldPosition="0">
        <references count="5">
          <reference field="0" count="1" selected="0">
            <x v="18"/>
          </reference>
          <reference field="1" count="1" selected="0">
            <x v="7"/>
          </reference>
          <reference field="2" count="1" selected="0">
            <x v="23"/>
          </reference>
          <reference field="3" count="1" selected="0">
            <x v="18"/>
          </reference>
          <reference field="4" count="1">
            <x v="29"/>
          </reference>
        </references>
      </pivotArea>
    </format>
    <format dxfId="675">
      <pivotArea dataOnly="0" labelOnly="1" fieldPosition="0">
        <references count="5">
          <reference field="0" count="1" selected="0">
            <x v="3"/>
          </reference>
          <reference field="1" count="1" selected="0">
            <x v="7"/>
          </reference>
          <reference field="2" count="1" selected="0">
            <x v="28"/>
          </reference>
          <reference field="3" count="1" selected="0">
            <x v="21"/>
          </reference>
          <reference field="4" count="1">
            <x v="31"/>
          </reference>
        </references>
      </pivotArea>
    </format>
    <format dxfId="674">
      <pivotArea dataOnly="0" labelOnly="1" fieldPosition="0">
        <references count="5">
          <reference field="0" count="1" selected="0">
            <x v="3"/>
          </reference>
          <reference field="1" count="1" selected="0">
            <x v="7"/>
          </reference>
          <reference field="2" count="1" selected="0">
            <x v="28"/>
          </reference>
          <reference field="3" count="1" selected="0">
            <x v="22"/>
          </reference>
          <reference field="4" count="1">
            <x v="32"/>
          </reference>
        </references>
      </pivotArea>
    </format>
    <format dxfId="673">
      <pivotArea dataOnly="0" labelOnly="1" fieldPosition="0">
        <references count="5">
          <reference field="0" count="1" selected="0">
            <x v="11"/>
          </reference>
          <reference field="1" count="1" selected="0">
            <x v="7"/>
          </reference>
          <reference field="2" count="1" selected="0">
            <x v="28"/>
          </reference>
          <reference field="3" count="1" selected="0">
            <x v="24"/>
          </reference>
          <reference field="4" count="1">
            <x v="33"/>
          </reference>
        </references>
      </pivotArea>
    </format>
    <format dxfId="672">
      <pivotArea dataOnly="0" labelOnly="1" fieldPosition="0">
        <references count="5">
          <reference field="0" count="1" selected="0">
            <x v="18"/>
          </reference>
          <reference field="1" count="1" selected="0">
            <x v="8"/>
          </reference>
          <reference field="2" count="1" selected="0">
            <x v="8"/>
          </reference>
          <reference field="3" count="1" selected="0">
            <x v="3"/>
          </reference>
          <reference field="4" count="1">
            <x v="25"/>
          </reference>
        </references>
      </pivotArea>
    </format>
    <format dxfId="671">
      <pivotArea dataOnly="0" labelOnly="1" fieldPosition="0">
        <references count="5">
          <reference field="0" count="1" selected="0">
            <x v="5"/>
          </reference>
          <reference field="1" count="1" selected="0">
            <x v="8"/>
          </reference>
          <reference field="2" count="1" selected="0">
            <x v="8"/>
          </reference>
          <reference field="3" count="1" selected="0">
            <x v="31"/>
          </reference>
          <reference field="4" count="1">
            <x v="25"/>
          </reference>
        </references>
      </pivotArea>
    </format>
    <format dxfId="670">
      <pivotArea collapsedLevelsAreSubtotals="1" fieldPosition="0">
        <references count="2">
          <reference field="1" count="1" selected="0">
            <x v="1"/>
          </reference>
          <reference field="2" count="1">
            <x v="1"/>
          </reference>
        </references>
      </pivotArea>
    </format>
    <format dxfId="669">
      <pivotArea collapsedLevelsAreSubtotals="1" fieldPosition="0">
        <references count="5">
          <reference field="0" count="1" selected="0">
            <x v="13"/>
          </reference>
          <reference field="1" count="1" selected="0">
            <x v="1"/>
          </reference>
          <reference field="2" count="1" selected="0">
            <x v="1"/>
          </reference>
          <reference field="3" count="1" selected="0">
            <x v="2"/>
          </reference>
          <reference field="4" count="1">
            <x v="1"/>
          </reference>
        </references>
      </pivotArea>
    </format>
    <format dxfId="668">
      <pivotArea collapsedLevelsAreSubtotals="1" fieldPosition="0">
        <references count="5">
          <reference field="0" count="1" selected="0">
            <x v="15"/>
          </reference>
          <reference field="1" count="1" selected="0">
            <x v="1"/>
          </reference>
          <reference field="2" count="1" selected="0">
            <x v="1"/>
          </reference>
          <reference field="3" count="1" selected="0">
            <x v="28"/>
          </reference>
          <reference field="4" count="1">
            <x v="5"/>
          </reference>
        </references>
      </pivotArea>
    </format>
    <format dxfId="667">
      <pivotArea collapsedLevelsAreSubtotals="1" fieldPosition="0">
        <references count="5">
          <reference field="0" count="1" selected="0">
            <x v="6"/>
          </reference>
          <reference field="1" count="1" selected="0">
            <x v="1"/>
          </reference>
          <reference field="2" count="1" selected="0">
            <x v="1"/>
          </reference>
          <reference field="3" count="1" selected="0">
            <x v="36"/>
          </reference>
          <reference field="4" count="1">
            <x v="2"/>
          </reference>
        </references>
      </pivotArea>
    </format>
    <format dxfId="666">
      <pivotArea collapsedLevelsAreSubtotals="1" fieldPosition="0">
        <references count="5">
          <reference field="0" count="1" selected="0">
            <x v="5"/>
          </reference>
          <reference field="1" count="1" selected="0">
            <x v="1"/>
          </reference>
          <reference field="2" count="1" selected="0">
            <x v="1"/>
          </reference>
          <reference field="3" count="1" selected="0">
            <x v="45"/>
          </reference>
          <reference field="4" count="1">
            <x v="8"/>
          </reference>
        </references>
      </pivotArea>
    </format>
    <format dxfId="665">
      <pivotArea collapsedLevelsAreSubtotals="1" fieldPosition="0">
        <references count="5">
          <reference field="0" count="1" selected="0">
            <x v="13"/>
          </reference>
          <reference field="1" count="1" selected="0">
            <x v="1"/>
          </reference>
          <reference field="2" count="1" selected="0">
            <x v="1"/>
          </reference>
          <reference field="3" count="1" selected="0">
            <x v="47"/>
          </reference>
          <reference field="4" count="1">
            <x v="3"/>
          </reference>
        </references>
      </pivotArea>
    </format>
    <format dxfId="664">
      <pivotArea collapsedLevelsAreSubtotals="1" fieldPosition="0">
        <references count="5">
          <reference field="0" count="1" selected="0">
            <x v="18"/>
          </reference>
          <reference field="1" count="1" selected="0">
            <x v="1"/>
          </reference>
          <reference field="2" count="1" selected="0">
            <x v="1"/>
          </reference>
          <reference field="3" count="1" selected="0">
            <x v="54"/>
          </reference>
          <reference field="4" count="1">
            <x v="9"/>
          </reference>
        </references>
      </pivotArea>
    </format>
    <format dxfId="663">
      <pivotArea collapsedLevelsAreSubtotals="1" fieldPosition="0">
        <references count="2">
          <reference field="1" count="1" selected="0">
            <x v="1"/>
          </reference>
          <reference field="2" count="1">
            <x v="13"/>
          </reference>
        </references>
      </pivotArea>
    </format>
    <format dxfId="662">
      <pivotArea collapsedLevelsAreSubtotals="1" fieldPosition="0">
        <references count="5">
          <reference field="0" count="1" selected="0">
            <x v="1"/>
          </reference>
          <reference field="1" count="1" selected="0">
            <x v="1"/>
          </reference>
          <reference field="2" count="1" selected="0">
            <x v="13"/>
          </reference>
          <reference field="3" count="1" selected="0">
            <x v="60"/>
          </reference>
          <reference field="4" count="1">
            <x v="4"/>
          </reference>
        </references>
      </pivotArea>
    </format>
    <format dxfId="661">
      <pivotArea collapsedLevelsAreSubtotals="1" fieldPosition="0">
        <references count="5">
          <reference field="0" count="1" selected="0">
            <x v="14"/>
          </reference>
          <reference field="1" count="1" selected="0">
            <x v="1"/>
          </reference>
          <reference field="2" count="1" selected="0">
            <x v="13"/>
          </reference>
          <reference field="3" count="1" selected="0">
            <x v="63"/>
          </reference>
          <reference field="4" count="1">
            <x v="4"/>
          </reference>
        </references>
      </pivotArea>
    </format>
    <format dxfId="660">
      <pivotArea collapsedLevelsAreSubtotals="1" fieldPosition="0">
        <references count="5">
          <reference field="0" count="1" selected="0">
            <x v="13"/>
          </reference>
          <reference field="1" count="1" selected="0">
            <x v="1"/>
          </reference>
          <reference field="2" count="1" selected="0">
            <x v="13"/>
          </reference>
          <reference field="3" count="1" selected="0">
            <x v="65"/>
          </reference>
          <reference field="4" count="1">
            <x v="4"/>
          </reference>
        </references>
      </pivotArea>
    </format>
    <format dxfId="659">
      <pivotArea collapsedLevelsAreSubtotals="1" fieldPosition="0">
        <references count="2">
          <reference field="1" count="1" selected="0">
            <x v="1"/>
          </reference>
          <reference field="2" count="1">
            <x v="18"/>
          </reference>
        </references>
      </pivotArea>
    </format>
    <format dxfId="658">
      <pivotArea collapsedLevelsAreSubtotals="1" fieldPosition="0">
        <references count="5">
          <reference field="0" count="1" selected="0">
            <x v="14"/>
          </reference>
          <reference field="1" count="1" selected="0">
            <x v="1"/>
          </reference>
          <reference field="2" count="1" selected="0">
            <x v="18"/>
          </reference>
          <reference field="3" count="1" selected="0">
            <x v="10"/>
          </reference>
          <reference field="4" count="1">
            <x v="5"/>
          </reference>
        </references>
      </pivotArea>
    </format>
    <format dxfId="657">
      <pivotArea collapsedLevelsAreSubtotals="1" fieldPosition="0">
        <references count="5">
          <reference field="0" count="1" selected="0">
            <x v="16"/>
          </reference>
          <reference field="1" count="1" selected="0">
            <x v="1"/>
          </reference>
          <reference field="2" count="1" selected="0">
            <x v="18"/>
          </reference>
          <reference field="3" count="1" selected="0">
            <x v="13"/>
          </reference>
          <reference field="4" count="1">
            <x v="6"/>
          </reference>
        </references>
      </pivotArea>
    </format>
    <format dxfId="656">
      <pivotArea collapsedLevelsAreSubtotals="1" fieldPosition="0">
        <references count="2">
          <reference field="1" count="1" selected="0">
            <x v="1"/>
          </reference>
          <reference field="2" count="1">
            <x v="22"/>
          </reference>
        </references>
      </pivotArea>
    </format>
    <format dxfId="655">
      <pivotArea collapsedLevelsAreSubtotals="1" fieldPosition="0">
        <references count="5">
          <reference field="0" count="1" selected="0">
            <x v="16"/>
          </reference>
          <reference field="1" count="1" selected="0">
            <x v="1"/>
          </reference>
          <reference field="2" count="1" selected="0">
            <x v="22"/>
          </reference>
          <reference field="3" count="1" selected="0">
            <x v="17"/>
          </reference>
          <reference field="4" count="1">
            <x v="7"/>
          </reference>
        </references>
      </pivotArea>
    </format>
    <format dxfId="654">
      <pivotArea collapsedLevelsAreSubtotals="1" fieldPosition="0">
        <references count="5">
          <reference field="0" count="1" selected="0">
            <x v="14"/>
          </reference>
          <reference field="1" count="1" selected="0">
            <x v="1"/>
          </reference>
          <reference field="2" count="1" selected="0">
            <x v="22"/>
          </reference>
          <reference field="3" count="1" selected="0">
            <x v="20"/>
          </reference>
          <reference field="4" count="1">
            <x v="7"/>
          </reference>
        </references>
      </pivotArea>
    </format>
    <format dxfId="653">
      <pivotArea collapsedLevelsAreSubtotals="1" fieldPosition="0">
        <references count="5">
          <reference field="0" count="1" selected="0">
            <x v="4"/>
          </reference>
          <reference field="1" count="1" selected="0">
            <x v="1"/>
          </reference>
          <reference field="2" count="1" selected="0">
            <x v="22"/>
          </reference>
          <reference field="3" count="1" selected="0">
            <x v="23"/>
          </reference>
          <reference field="4" count="1">
            <x v="7"/>
          </reference>
        </references>
      </pivotArea>
    </format>
    <format dxfId="652">
      <pivotArea collapsedLevelsAreSubtotals="1" fieldPosition="0">
        <references count="2">
          <reference field="1" count="1" selected="0">
            <x v="2"/>
          </reference>
          <reference field="2" count="1">
            <x v="6"/>
          </reference>
        </references>
      </pivotArea>
    </format>
    <format dxfId="651">
      <pivotArea collapsedLevelsAreSubtotals="1" fieldPosition="0">
        <references count="5">
          <reference field="0" count="1" selected="0">
            <x v="1"/>
          </reference>
          <reference field="1" count="1" selected="0">
            <x v="2"/>
          </reference>
          <reference field="2" count="1" selected="0">
            <x v="6"/>
          </reference>
          <reference field="3" count="1" selected="0">
            <x v="5"/>
          </reference>
          <reference field="4" count="1">
            <x v="28"/>
          </reference>
        </references>
      </pivotArea>
    </format>
    <format dxfId="650">
      <pivotArea collapsedLevelsAreSubtotals="1" fieldPosition="0">
        <references count="2">
          <reference field="1" count="1" selected="0">
            <x v="2"/>
          </reference>
          <reference field="2" count="1">
            <x v="15"/>
          </reference>
        </references>
      </pivotArea>
    </format>
    <format dxfId="649">
      <pivotArea collapsedLevelsAreSubtotals="1" fieldPosition="0">
        <references count="5">
          <reference field="0" count="1" selected="0">
            <x v="1"/>
          </reference>
          <reference field="1" count="1" selected="0">
            <x v="2"/>
          </reference>
          <reference field="2" count="1" selected="0">
            <x v="15"/>
          </reference>
          <reference field="3" count="1" selected="0">
            <x v="27"/>
          </reference>
          <reference field="4" count="1">
            <x v="28"/>
          </reference>
        </references>
      </pivotArea>
    </format>
    <format dxfId="648">
      <pivotArea collapsedLevelsAreSubtotals="1" fieldPosition="0">
        <references count="5">
          <reference field="0" count="1" selected="0">
            <x v="18"/>
          </reference>
          <reference field="1" count="1" selected="0">
            <x v="2"/>
          </reference>
          <reference field="2" count="1" selected="0">
            <x v="15"/>
          </reference>
          <reference field="3" count="1" selected="0">
            <x v="35"/>
          </reference>
          <reference field="4" count="1">
            <x v="28"/>
          </reference>
        </references>
      </pivotArea>
    </format>
    <format dxfId="647">
      <pivotArea collapsedLevelsAreSubtotals="1" fieldPosition="0">
        <references count="5">
          <reference field="0" count="1" selected="0">
            <x v="5"/>
          </reference>
          <reference field="1" count="1" selected="0">
            <x v="2"/>
          </reference>
          <reference field="2" count="1" selected="0">
            <x v="15"/>
          </reference>
          <reference field="3" count="1" selected="0">
            <x v="42"/>
          </reference>
          <reference field="4" count="1">
            <x v="28"/>
          </reference>
        </references>
      </pivotArea>
    </format>
    <format dxfId="646">
      <pivotArea collapsedLevelsAreSubtotals="1" fieldPosition="0">
        <references count="2">
          <reference field="1" count="1" selected="0">
            <x v="3"/>
          </reference>
          <reference field="2" count="1">
            <x v="2"/>
          </reference>
        </references>
      </pivotArea>
    </format>
    <format dxfId="645">
      <pivotArea collapsedLevelsAreSubtotals="1" fieldPosition="0">
        <references count="5">
          <reference field="0" count="1" selected="0">
            <x v="10"/>
          </reference>
          <reference field="1" count="1" selected="0">
            <x v="3"/>
          </reference>
          <reference field="2" count="1" selected="0">
            <x v="2"/>
          </reference>
          <reference field="3" count="1" selected="0">
            <x v="7"/>
          </reference>
          <reference field="4" count="1">
            <x v="11"/>
          </reference>
        </references>
      </pivotArea>
    </format>
    <format dxfId="644">
      <pivotArea collapsedLevelsAreSubtotals="1" fieldPosition="0">
        <references count="2">
          <reference field="1" count="1" selected="0">
            <x v="3"/>
          </reference>
          <reference field="2" count="1">
            <x v="11"/>
          </reference>
        </references>
      </pivotArea>
    </format>
    <format dxfId="643">
      <pivotArea collapsedLevelsAreSubtotals="1" fieldPosition="0">
        <references count="5">
          <reference field="0" count="1" selected="0">
            <x v="17"/>
          </reference>
          <reference field="1" count="1" selected="0">
            <x v="3"/>
          </reference>
          <reference field="2" count="1" selected="0">
            <x v="11"/>
          </reference>
          <reference field="3" count="1" selected="0">
            <x v="30"/>
          </reference>
          <reference field="4" count="1">
            <x v="10"/>
          </reference>
        </references>
      </pivotArea>
    </format>
    <format dxfId="642">
      <pivotArea collapsedLevelsAreSubtotals="1" fieldPosition="0">
        <references count="5">
          <reference field="0" count="1" selected="0">
            <x v="1"/>
          </reference>
          <reference field="1" count="1" selected="0">
            <x v="3"/>
          </reference>
          <reference field="2" count="1" selected="0">
            <x v="11"/>
          </reference>
          <reference field="3" count="1" selected="0">
            <x v="38"/>
          </reference>
          <reference field="4" count="1">
            <x v="14"/>
          </reference>
        </references>
      </pivotArea>
    </format>
    <format dxfId="641">
      <pivotArea collapsedLevelsAreSubtotals="1" fieldPosition="0">
        <references count="5">
          <reference field="0" count="1" selected="0">
            <x v="14"/>
          </reference>
          <reference field="1" count="1" selected="0">
            <x v="3"/>
          </reference>
          <reference field="2" count="1" selected="0">
            <x v="11"/>
          </reference>
          <reference field="3" count="1" selected="0">
            <x v="44"/>
          </reference>
          <reference field="4" count="1">
            <x v="14"/>
          </reference>
        </references>
      </pivotArea>
    </format>
    <format dxfId="640">
      <pivotArea collapsedLevelsAreSubtotals="1" fieldPosition="0">
        <references count="5">
          <reference field="0" count="1" selected="0">
            <x v="16"/>
          </reference>
          <reference field="1" count="1" selected="0">
            <x v="3"/>
          </reference>
          <reference field="2" count="1" selected="0">
            <x v="11"/>
          </reference>
          <reference field="3" count="1" selected="0">
            <x v="51"/>
          </reference>
          <reference field="4" count="1">
            <x v="14"/>
          </reference>
        </references>
      </pivotArea>
    </format>
    <format dxfId="639">
      <pivotArea collapsedLevelsAreSubtotals="1" fieldPosition="0">
        <references count="5">
          <reference field="0" count="1" selected="0">
            <x v="13"/>
          </reference>
          <reference field="1" count="1" selected="0">
            <x v="3"/>
          </reference>
          <reference field="2" count="1" selected="0">
            <x v="11"/>
          </reference>
          <reference field="3" count="1" selected="0">
            <x v="55"/>
          </reference>
          <reference field="4" count="1">
            <x v="14"/>
          </reference>
        </references>
      </pivotArea>
    </format>
    <format dxfId="638">
      <pivotArea collapsedLevelsAreSubtotals="1" fieldPosition="0">
        <references count="5">
          <reference field="0" count="1" selected="0">
            <x v="2"/>
          </reference>
          <reference field="1" count="1" selected="0">
            <x v="3"/>
          </reference>
          <reference field="2" count="1" selected="0">
            <x v="11"/>
          </reference>
          <reference field="3" count="1" selected="0">
            <x v="59"/>
          </reference>
          <reference field="4" count="1">
            <x v="14"/>
          </reference>
        </references>
      </pivotArea>
    </format>
    <format dxfId="637">
      <pivotArea collapsedLevelsAreSubtotals="1" fieldPosition="0">
        <references count="2">
          <reference field="1" count="1" selected="0">
            <x v="3"/>
          </reference>
          <reference field="2" count="1">
            <x v="19"/>
          </reference>
        </references>
      </pivotArea>
    </format>
    <format dxfId="636">
      <pivotArea collapsedLevelsAreSubtotals="1" fieldPosition="0">
        <references count="5">
          <reference field="0" count="1" selected="0">
            <x v="21"/>
          </reference>
          <reference field="1" count="1" selected="0">
            <x v="3"/>
          </reference>
          <reference field="2" count="1" selected="0">
            <x v="19"/>
          </reference>
          <reference field="3" count="1" selected="0">
            <x v="11"/>
          </reference>
          <reference field="4" count="1">
            <x v="14"/>
          </reference>
        </references>
      </pivotArea>
    </format>
    <format dxfId="635">
      <pivotArea collapsedLevelsAreSubtotals="1" fieldPosition="0">
        <references count="5">
          <reference field="0" count="1" selected="0">
            <x v="1"/>
          </reference>
          <reference field="1" count="1" selected="0">
            <x v="3"/>
          </reference>
          <reference field="2" count="1" selected="0">
            <x v="19"/>
          </reference>
          <reference field="3" count="1" selected="0">
            <x v="62"/>
          </reference>
          <reference field="4" count="1">
            <x v="13"/>
          </reference>
        </references>
      </pivotArea>
    </format>
    <format dxfId="634">
      <pivotArea collapsedLevelsAreSubtotals="1" fieldPosition="0">
        <references count="5">
          <reference field="0" count="1" selected="0">
            <x v="6"/>
          </reference>
          <reference field="1" count="1" selected="0">
            <x v="3"/>
          </reference>
          <reference field="2" count="1" selected="0">
            <x v="19"/>
          </reference>
          <reference field="3" count="1" selected="0">
            <x v="68"/>
          </reference>
          <reference field="4" count="1">
            <x v="12"/>
          </reference>
        </references>
      </pivotArea>
    </format>
    <format dxfId="633">
      <pivotArea collapsedLevelsAreSubtotals="1" fieldPosition="0">
        <references count="2">
          <reference field="1" count="1" selected="0">
            <x v="3"/>
          </reference>
          <reference field="2" count="1">
            <x v="27"/>
          </reference>
        </references>
      </pivotArea>
    </format>
    <format dxfId="632">
      <pivotArea collapsedLevelsAreSubtotals="1" fieldPosition="0">
        <references count="5">
          <reference field="0" count="1" selected="0">
            <x v="6"/>
          </reference>
          <reference field="1" count="1" selected="0">
            <x v="3"/>
          </reference>
          <reference field="2" count="1" selected="0">
            <x v="27"/>
          </reference>
          <reference field="3" count="1" selected="0">
            <x v="15"/>
          </reference>
          <reference field="4" count="1">
            <x v="14"/>
          </reference>
        </references>
      </pivotArea>
    </format>
    <format dxfId="631">
      <pivotArea collapsedLevelsAreSubtotals="1" fieldPosition="0">
        <references count="5">
          <reference field="0" count="1" selected="0">
            <x v="16"/>
          </reference>
          <reference field="1" count="1" selected="0">
            <x v="3"/>
          </reference>
          <reference field="2" count="1" selected="0">
            <x v="27"/>
          </reference>
          <reference field="3" count="1" selected="0">
            <x v="16"/>
          </reference>
          <reference field="4" count="1">
            <x v="14"/>
          </reference>
        </references>
      </pivotArea>
    </format>
    <format dxfId="630">
      <pivotArea collapsedLevelsAreSubtotals="1" fieldPosition="0">
        <references count="5">
          <reference field="0" count="1" selected="0">
            <x v="16"/>
          </reference>
          <reference field="1" count="1" selected="0">
            <x v="3"/>
          </reference>
          <reference field="2" count="1" selected="0">
            <x v="27"/>
          </reference>
          <reference field="3" count="1" selected="0">
            <x v="19"/>
          </reference>
          <reference field="4" count="1">
            <x v="14"/>
          </reference>
        </references>
      </pivotArea>
    </format>
    <format dxfId="629">
      <pivotArea collapsedLevelsAreSubtotals="1" fieldPosition="0">
        <references count="2">
          <reference field="1" count="1" selected="0">
            <x v="4"/>
          </reference>
          <reference field="2" count="1">
            <x v="3"/>
          </reference>
        </references>
      </pivotArea>
    </format>
    <format dxfId="628">
      <pivotArea collapsedLevelsAreSubtotals="1" fieldPosition="0">
        <references count="5">
          <reference field="0" count="1" selected="0">
            <x v="18"/>
          </reference>
          <reference field="1" count="1" selected="0">
            <x v="4"/>
          </reference>
          <reference field="2" count="1" selected="0">
            <x v="3"/>
          </reference>
          <reference field="3" count="1" selected="0">
            <x v="6"/>
          </reference>
          <reference field="4" count="1">
            <x v="27"/>
          </reference>
        </references>
      </pivotArea>
    </format>
    <format dxfId="627">
      <pivotArea collapsedLevelsAreSubtotals="1" fieldPosition="0">
        <references count="2">
          <reference field="1" count="1" selected="0">
            <x v="4"/>
          </reference>
          <reference field="2" count="1">
            <x v="14"/>
          </reference>
        </references>
      </pivotArea>
    </format>
    <format dxfId="626">
      <pivotArea collapsedLevelsAreSubtotals="1" fieldPosition="0">
        <references count="5">
          <reference field="0" count="1" selected="0">
            <x v="14"/>
          </reference>
          <reference field="1" count="1" selected="0">
            <x v="4"/>
          </reference>
          <reference field="2" count="1" selected="0">
            <x v="14"/>
          </reference>
          <reference field="3" count="1" selected="0">
            <x v="29"/>
          </reference>
          <reference field="4" count="1">
            <x v="27"/>
          </reference>
        </references>
      </pivotArea>
    </format>
    <format dxfId="625">
      <pivotArea collapsedLevelsAreSubtotals="1" fieldPosition="0">
        <references count="2">
          <reference field="1" count="1" selected="0">
            <x v="4"/>
          </reference>
          <reference field="2" count="1">
            <x v="20"/>
          </reference>
        </references>
      </pivotArea>
    </format>
    <format dxfId="624">
      <pivotArea collapsedLevelsAreSubtotals="1" fieldPosition="0">
        <references count="5">
          <reference field="0" count="1" selected="0">
            <x v="9"/>
          </reference>
          <reference field="1" count="1" selected="0">
            <x v="4"/>
          </reference>
          <reference field="2" count="1" selected="0">
            <x v="20"/>
          </reference>
          <reference field="3" count="1" selected="0">
            <x v="39"/>
          </reference>
          <reference field="4" count="1">
            <x v="26"/>
          </reference>
        </references>
      </pivotArea>
    </format>
    <format dxfId="623">
      <pivotArea collapsedLevelsAreSubtotals="1" fieldPosition="0">
        <references count="2">
          <reference field="1" count="1" selected="0">
            <x v="4"/>
          </reference>
          <reference field="2" count="1">
            <x v="24"/>
          </reference>
        </references>
      </pivotArea>
    </format>
    <format dxfId="622">
      <pivotArea collapsedLevelsAreSubtotals="1" fieldPosition="0">
        <references count="5">
          <reference field="0" count="1" selected="0">
            <x v="7"/>
          </reference>
          <reference field="1" count="1" selected="0">
            <x v="4"/>
          </reference>
          <reference field="2" count="1" selected="0">
            <x v="24"/>
          </reference>
          <reference field="3" count="1" selected="0">
            <x v="43"/>
          </reference>
          <reference field="4" count="1">
            <x v="26"/>
          </reference>
        </references>
      </pivotArea>
    </format>
    <format dxfId="621">
      <pivotArea collapsedLevelsAreSubtotals="1" fieldPosition="0">
        <references count="5">
          <reference field="0" count="1" selected="0">
            <x v="5"/>
          </reference>
          <reference field="1" count="1" selected="0">
            <x v="4"/>
          </reference>
          <reference field="2" count="1" selected="0">
            <x v="24"/>
          </reference>
          <reference field="3" count="1" selected="0">
            <x v="56"/>
          </reference>
          <reference field="4" count="1">
            <x v="27"/>
          </reference>
        </references>
      </pivotArea>
    </format>
    <format dxfId="620">
      <pivotArea collapsedLevelsAreSubtotals="1" fieldPosition="0">
        <references count="2">
          <reference field="1" count="1" selected="0">
            <x v="5"/>
          </reference>
          <reference field="2" count="1">
            <x v="4"/>
          </reference>
        </references>
      </pivotArea>
    </format>
    <format dxfId="619">
      <pivotArea collapsedLevelsAreSubtotals="1" fieldPosition="0">
        <references count="5">
          <reference field="0" count="1" selected="0">
            <x v="1"/>
          </reference>
          <reference field="1" count="1" selected="0">
            <x v="5"/>
          </reference>
          <reference field="2" count="1" selected="0">
            <x v="4"/>
          </reference>
          <reference field="3" count="1" selected="0">
            <x v="8"/>
          </reference>
          <reference field="4" count="1">
            <x v="16"/>
          </reference>
        </references>
      </pivotArea>
    </format>
    <format dxfId="618">
      <pivotArea collapsedLevelsAreSubtotals="1" fieldPosition="0">
        <references count="5">
          <reference field="0" count="1" selected="0">
            <x v="1"/>
          </reference>
          <reference field="1" count="1" selected="0">
            <x v="5"/>
          </reference>
          <reference field="2" count="1" selected="0">
            <x v="4"/>
          </reference>
          <reference field="3" count="1" selected="0">
            <x v="32"/>
          </reference>
          <reference field="4" count="1">
            <x v="16"/>
          </reference>
        </references>
      </pivotArea>
    </format>
    <format dxfId="617">
      <pivotArea collapsedLevelsAreSubtotals="1" fieldPosition="0">
        <references count="5">
          <reference field="0" count="1" selected="0">
            <x v="6"/>
          </reference>
          <reference field="1" count="1" selected="0">
            <x v="5"/>
          </reference>
          <reference field="2" count="1" selected="0">
            <x v="4"/>
          </reference>
          <reference field="3" count="1" selected="0">
            <x v="37"/>
          </reference>
          <reference field="4" count="1">
            <x v="16"/>
          </reference>
        </references>
      </pivotArea>
    </format>
    <format dxfId="616">
      <pivotArea collapsedLevelsAreSubtotals="1" fieldPosition="0">
        <references count="5">
          <reference field="0" count="1" selected="0">
            <x v="20"/>
          </reference>
          <reference field="1" count="1" selected="0">
            <x v="5"/>
          </reference>
          <reference field="2" count="1" selected="0">
            <x v="4"/>
          </reference>
          <reference field="3" count="1" selected="0">
            <x v="41"/>
          </reference>
          <reference field="4" count="1">
            <x v="16"/>
          </reference>
        </references>
      </pivotArea>
    </format>
    <format dxfId="615">
      <pivotArea collapsedLevelsAreSubtotals="1" fieldPosition="0">
        <references count="5">
          <reference field="0" count="1" selected="0">
            <x v="20"/>
          </reference>
          <reference field="1" count="1" selected="0">
            <x v="5"/>
          </reference>
          <reference field="2" count="1" selected="0">
            <x v="4"/>
          </reference>
          <reference field="3" count="1" selected="0">
            <x v="49"/>
          </reference>
          <reference field="4" count="1">
            <x v="20"/>
          </reference>
        </references>
      </pivotArea>
    </format>
    <format dxfId="614">
      <pivotArea collapsedLevelsAreSubtotals="1" fieldPosition="0">
        <references count="2">
          <reference field="1" count="1" selected="0">
            <x v="5"/>
          </reference>
          <reference field="2" count="1">
            <x v="10"/>
          </reference>
        </references>
      </pivotArea>
    </format>
    <format dxfId="613">
      <pivotArea collapsedLevelsAreSubtotals="1" fieldPosition="0">
        <references count="5">
          <reference field="0" count="1" selected="0">
            <x v="1"/>
          </reference>
          <reference field="1" count="1" selected="0">
            <x v="5"/>
          </reference>
          <reference field="2" count="1" selected="0">
            <x v="10"/>
          </reference>
          <reference field="3" count="1" selected="0">
            <x v="53"/>
          </reference>
          <reference field="4" count="1">
            <x v="17"/>
          </reference>
        </references>
      </pivotArea>
    </format>
    <format dxfId="612">
      <pivotArea collapsedLevelsAreSubtotals="1" fieldPosition="0">
        <references count="2">
          <reference field="1" count="1" selected="0">
            <x v="5"/>
          </reference>
          <reference field="2" count="1">
            <x v="17"/>
          </reference>
        </references>
      </pivotArea>
    </format>
    <format dxfId="611">
      <pivotArea collapsedLevelsAreSubtotals="1" fieldPosition="0">
        <references count="5">
          <reference field="0" count="1" selected="0">
            <x v="6"/>
          </reference>
          <reference field="1" count="1" selected="0">
            <x v="5"/>
          </reference>
          <reference field="2" count="1" selected="0">
            <x v="17"/>
          </reference>
          <reference field="3" count="1" selected="0">
            <x v="58"/>
          </reference>
          <reference field="4" count="1">
            <x v="18"/>
          </reference>
        </references>
      </pivotArea>
    </format>
    <format dxfId="610">
      <pivotArea collapsedLevelsAreSubtotals="1" fieldPosition="0">
        <references count="5">
          <reference field="0" count="1" selected="0">
            <x v="14"/>
          </reference>
          <reference field="1" count="1" selected="0">
            <x v="5"/>
          </reference>
          <reference field="2" count="1" selected="0">
            <x v="17"/>
          </reference>
          <reference field="3" count="1" selected="0">
            <x v="61"/>
          </reference>
          <reference field="4" count="1">
            <x v="19"/>
          </reference>
        </references>
      </pivotArea>
    </format>
    <format dxfId="609">
      <pivotArea collapsedLevelsAreSubtotals="1" fieldPosition="0">
        <references count="5">
          <reference field="0" count="1" selected="0">
            <x v="20"/>
          </reference>
          <reference field="1" count="1" selected="0">
            <x v="5"/>
          </reference>
          <reference field="2" count="1" selected="0">
            <x v="17"/>
          </reference>
          <reference field="3" count="1" selected="0">
            <x v="66"/>
          </reference>
          <reference field="4" count="1">
            <x v="15"/>
          </reference>
        </references>
      </pivotArea>
    </format>
    <format dxfId="608">
      <pivotArea collapsedLevelsAreSubtotals="1" fieldPosition="0">
        <references count="2">
          <reference field="1" count="1" selected="0">
            <x v="5"/>
          </reference>
          <reference field="2" count="1">
            <x v="25"/>
          </reference>
        </references>
      </pivotArea>
    </format>
    <format dxfId="607">
      <pivotArea collapsedLevelsAreSubtotals="1" fieldPosition="0">
        <references count="5">
          <reference field="0" count="1" selected="0">
            <x v="19"/>
          </reference>
          <reference field="1" count="1" selected="0">
            <x v="5"/>
          </reference>
          <reference field="2" count="1" selected="0">
            <x v="25"/>
          </reference>
          <reference field="3" count="1" selected="0">
            <x v="9"/>
          </reference>
          <reference field="4" count="1">
            <x v="18"/>
          </reference>
        </references>
      </pivotArea>
    </format>
    <format dxfId="606">
      <pivotArea collapsedLevelsAreSubtotals="1" fieldPosition="0">
        <references count="2">
          <reference field="1" count="1" selected="0">
            <x v="6"/>
          </reference>
          <reference field="2" count="1">
            <x v="5"/>
          </reference>
        </references>
      </pivotArea>
    </format>
    <format dxfId="605">
      <pivotArea collapsedLevelsAreSubtotals="1" fieldPosition="0">
        <references count="5">
          <reference field="0" count="1" selected="0">
            <x v="12"/>
          </reference>
          <reference field="1" count="1" selected="0">
            <x v="6"/>
          </reference>
          <reference field="2" count="1" selected="0">
            <x v="5"/>
          </reference>
          <reference field="3" count="1" selected="0">
            <x v="4"/>
          </reference>
          <reference field="4" count="1">
            <x v="21"/>
          </reference>
        </references>
      </pivotArea>
    </format>
    <format dxfId="604">
      <pivotArea collapsedLevelsAreSubtotals="1" fieldPosition="0">
        <references count="2">
          <reference field="1" count="1" selected="0">
            <x v="6"/>
          </reference>
          <reference field="2" count="1">
            <x v="9"/>
          </reference>
        </references>
      </pivotArea>
    </format>
    <format dxfId="603">
      <pivotArea collapsedLevelsAreSubtotals="1" fieldPosition="0">
        <references count="5">
          <reference field="0" count="1" selected="0">
            <x v="16"/>
          </reference>
          <reference field="1" count="1" selected="0">
            <x v="6"/>
          </reference>
          <reference field="2" count="1" selected="0">
            <x v="9"/>
          </reference>
          <reference field="3" count="1" selected="0">
            <x v="26"/>
          </reference>
          <reference field="4" count="1">
            <x v="22"/>
          </reference>
        </references>
      </pivotArea>
    </format>
    <format dxfId="602">
      <pivotArea collapsedLevelsAreSubtotals="1" fieldPosition="0">
        <references count="2">
          <reference field="1" count="1" selected="0">
            <x v="6"/>
          </reference>
          <reference field="2" count="1">
            <x v="16"/>
          </reference>
        </references>
      </pivotArea>
    </format>
    <format dxfId="601">
      <pivotArea collapsedLevelsAreSubtotals="1" fieldPosition="0">
        <references count="5">
          <reference field="0" count="1" selected="0">
            <x v="14"/>
          </reference>
          <reference field="1" count="1" selected="0">
            <x v="6"/>
          </reference>
          <reference field="2" count="1" selected="0">
            <x v="16"/>
          </reference>
          <reference field="3" count="1" selected="0">
            <x v="34"/>
          </reference>
          <reference field="4" count="1">
            <x v="24"/>
          </reference>
        </references>
      </pivotArea>
    </format>
    <format dxfId="600">
      <pivotArea collapsedLevelsAreSubtotals="1" fieldPosition="0">
        <references count="2">
          <reference field="1" count="1" selected="0">
            <x v="6"/>
          </reference>
          <reference field="2" count="1">
            <x v="26"/>
          </reference>
        </references>
      </pivotArea>
    </format>
    <format dxfId="599">
      <pivotArea collapsedLevelsAreSubtotals="1" fieldPosition="0">
        <references count="5">
          <reference field="0" count="1" selected="0">
            <x v="16"/>
          </reference>
          <reference field="1" count="1" selected="0">
            <x v="6"/>
          </reference>
          <reference field="2" count="1" selected="0">
            <x v="26"/>
          </reference>
          <reference field="3" count="1" selected="0">
            <x v="46"/>
          </reference>
          <reference field="4" count="1">
            <x v="23"/>
          </reference>
        </references>
      </pivotArea>
    </format>
    <format dxfId="598">
      <pivotArea collapsedLevelsAreSubtotals="1" fieldPosition="0">
        <references count="2">
          <reference field="1" count="1" selected="0">
            <x v="7"/>
          </reference>
          <reference field="2" count="1">
            <x v="7"/>
          </reference>
        </references>
      </pivotArea>
    </format>
    <format dxfId="597">
      <pivotArea collapsedLevelsAreSubtotals="1" fieldPosition="0">
        <references count="5">
          <reference field="0" count="1" selected="0">
            <x v="8"/>
          </reference>
          <reference field="1" count="1" selected="0">
            <x v="7"/>
          </reference>
          <reference field="2" count="1" selected="0">
            <x v="7"/>
          </reference>
          <reference field="3" count="1" selected="0">
            <x v="1"/>
          </reference>
          <reference field="4" count="1">
            <x v="38"/>
          </reference>
        </references>
      </pivotArea>
    </format>
    <format dxfId="596">
      <pivotArea collapsedLevelsAreSubtotals="1" fieldPosition="0">
        <references count="5">
          <reference field="0" count="1" selected="0">
            <x v="2"/>
          </reference>
          <reference field="1" count="1" selected="0">
            <x v="7"/>
          </reference>
          <reference field="2" count="1" selected="0">
            <x v="7"/>
          </reference>
          <reference field="3" count="1" selected="0">
            <x v="25"/>
          </reference>
          <reference field="4" count="1">
            <x v="30"/>
          </reference>
        </references>
      </pivotArea>
    </format>
    <format dxfId="595">
      <pivotArea collapsedLevelsAreSubtotals="1" fieldPosition="0">
        <references count="5">
          <reference field="0" count="1" selected="0">
            <x v="2"/>
          </reference>
          <reference field="1" count="1" selected="0">
            <x v="7"/>
          </reference>
          <reference field="2" count="1" selected="0">
            <x v="7"/>
          </reference>
          <reference field="3" count="1" selected="0">
            <x v="33"/>
          </reference>
          <reference field="4" count="1">
            <x v="30"/>
          </reference>
        </references>
      </pivotArea>
    </format>
    <format dxfId="594">
      <pivotArea collapsedLevelsAreSubtotals="1" fieldPosition="0">
        <references count="5">
          <reference field="0" count="1" selected="0">
            <x v="2"/>
          </reference>
          <reference field="1" count="1" selected="0">
            <x v="7"/>
          </reference>
          <reference field="2" count="1" selected="0">
            <x v="7"/>
          </reference>
          <reference field="3" count="1" selected="0">
            <x v="40"/>
          </reference>
          <reference field="4" count="1">
            <x v="30"/>
          </reference>
        </references>
      </pivotArea>
    </format>
    <format dxfId="593">
      <pivotArea collapsedLevelsAreSubtotals="1" fieldPosition="0">
        <references count="2">
          <reference field="1" count="1" selected="0">
            <x v="7"/>
          </reference>
          <reference field="2" count="1">
            <x v="12"/>
          </reference>
        </references>
      </pivotArea>
    </format>
    <format dxfId="592">
      <pivotArea collapsedLevelsAreSubtotals="1" fieldPosition="0">
        <references count="5">
          <reference field="0" count="1" selected="0">
            <x v="2"/>
          </reference>
          <reference field="1" count="1" selected="0">
            <x v="7"/>
          </reference>
          <reference field="2" count="1" selected="0">
            <x v="12"/>
          </reference>
          <reference field="3" count="1" selected="0">
            <x v="48"/>
          </reference>
          <reference field="4" count="1">
            <x v="34"/>
          </reference>
        </references>
      </pivotArea>
    </format>
    <format dxfId="591">
      <pivotArea collapsedLevelsAreSubtotals="1" fieldPosition="0">
        <references count="5">
          <reference field="0" count="1" selected="0">
            <x v="2"/>
          </reference>
          <reference field="1" count="1" selected="0">
            <x v="7"/>
          </reference>
          <reference field="2" count="1" selected="0">
            <x v="12"/>
          </reference>
          <reference field="3" count="1" selected="0">
            <x v="52"/>
          </reference>
          <reference field="4" count="1">
            <x v="34"/>
          </reference>
        </references>
      </pivotArea>
    </format>
    <format dxfId="590">
      <pivotArea collapsedLevelsAreSubtotals="1" fieldPosition="0">
        <references count="2">
          <reference field="1" count="1" selected="0">
            <x v="7"/>
          </reference>
          <reference field="2" count="1">
            <x v="21"/>
          </reference>
        </references>
      </pivotArea>
    </format>
    <format dxfId="589">
      <pivotArea collapsedLevelsAreSubtotals="1" fieldPosition="0">
        <references count="5">
          <reference field="0" count="1" selected="0">
            <x v="20"/>
          </reference>
          <reference field="1" count="1" selected="0">
            <x v="7"/>
          </reference>
          <reference field="2" count="1" selected="0">
            <x v="21"/>
          </reference>
          <reference field="3" count="1" selected="0">
            <x v="12"/>
          </reference>
          <reference field="4" count="1">
            <x v="40"/>
          </reference>
        </references>
      </pivotArea>
    </format>
    <format dxfId="588">
      <pivotArea collapsedLevelsAreSubtotals="1" fieldPosition="0">
        <references count="5">
          <reference field="0" count="1" selected="0">
            <x v="3"/>
          </reference>
          <reference field="1" count="1" selected="0">
            <x v="7"/>
          </reference>
          <reference field="2" count="1" selected="0">
            <x v="21"/>
          </reference>
          <reference field="3" count="1" selected="0">
            <x v="14"/>
          </reference>
          <reference field="4" count="1">
            <x v="37"/>
          </reference>
        </references>
      </pivotArea>
    </format>
    <format dxfId="587">
      <pivotArea collapsedLevelsAreSubtotals="1" fieldPosition="0">
        <references count="5">
          <reference field="0" count="1" selected="0">
            <x v="5"/>
          </reference>
          <reference field="1" count="1" selected="0">
            <x v="7"/>
          </reference>
          <reference field="2" count="1" selected="0">
            <x v="21"/>
          </reference>
          <reference field="3" count="1" selected="0">
            <x v="57"/>
          </reference>
          <reference field="4" count="1">
            <x v="35"/>
          </reference>
        </references>
      </pivotArea>
    </format>
    <format dxfId="586">
      <pivotArea collapsedLevelsAreSubtotals="1" fieldPosition="0">
        <references count="5">
          <reference field="0" count="1" selected="0">
            <x v="12"/>
          </reference>
          <reference field="1" count="1" selected="0">
            <x v="7"/>
          </reference>
          <reference field="2" count="1" selected="0">
            <x v="21"/>
          </reference>
          <reference field="3" count="1" selected="0">
            <x v="64"/>
          </reference>
          <reference field="4" count="1">
            <x v="36"/>
          </reference>
        </references>
      </pivotArea>
    </format>
    <format dxfId="585">
      <pivotArea collapsedLevelsAreSubtotals="1" fieldPosition="0">
        <references count="5">
          <reference field="0" count="1" selected="0">
            <x v="3"/>
          </reference>
          <reference field="1" count="1" selected="0">
            <x v="7"/>
          </reference>
          <reference field="2" count="1" selected="0">
            <x v="21"/>
          </reference>
          <reference field="3" count="1" selected="0">
            <x v="67"/>
          </reference>
          <reference field="4" count="1">
            <x v="39"/>
          </reference>
        </references>
      </pivotArea>
    </format>
    <format dxfId="584">
      <pivotArea collapsedLevelsAreSubtotals="1" fieldPosition="0">
        <references count="2">
          <reference field="1" count="1" selected="0">
            <x v="7"/>
          </reference>
          <reference field="2" count="1">
            <x v="23"/>
          </reference>
        </references>
      </pivotArea>
    </format>
    <format dxfId="583">
      <pivotArea collapsedLevelsAreSubtotals="1" fieldPosition="0">
        <references count="5">
          <reference field="0" count="1" selected="0">
            <x v="18"/>
          </reference>
          <reference field="1" count="1" selected="0">
            <x v="7"/>
          </reference>
          <reference field="2" count="1" selected="0">
            <x v="23"/>
          </reference>
          <reference field="3" count="1" selected="0">
            <x v="18"/>
          </reference>
          <reference field="4" count="1">
            <x v="29"/>
          </reference>
        </references>
      </pivotArea>
    </format>
    <format dxfId="582">
      <pivotArea collapsedLevelsAreSubtotals="1" fieldPosition="0">
        <references count="2">
          <reference field="1" count="1" selected="0">
            <x v="7"/>
          </reference>
          <reference field="2" count="1">
            <x v="28"/>
          </reference>
        </references>
      </pivotArea>
    </format>
    <format dxfId="581">
      <pivotArea collapsedLevelsAreSubtotals="1" fieldPosition="0">
        <references count="5">
          <reference field="0" count="1" selected="0">
            <x v="3"/>
          </reference>
          <reference field="1" count="1" selected="0">
            <x v="7"/>
          </reference>
          <reference field="2" count="1" selected="0">
            <x v="28"/>
          </reference>
          <reference field="3" count="1" selected="0">
            <x v="21"/>
          </reference>
          <reference field="4" count="1">
            <x v="31"/>
          </reference>
        </references>
      </pivotArea>
    </format>
    <format dxfId="580">
      <pivotArea collapsedLevelsAreSubtotals="1" fieldPosition="0">
        <references count="5">
          <reference field="0" count="1" selected="0">
            <x v="3"/>
          </reference>
          <reference field="1" count="1" selected="0">
            <x v="7"/>
          </reference>
          <reference field="2" count="1" selected="0">
            <x v="28"/>
          </reference>
          <reference field="3" count="1" selected="0">
            <x v="22"/>
          </reference>
          <reference field="4" count="1">
            <x v="32"/>
          </reference>
        </references>
      </pivotArea>
    </format>
    <format dxfId="579">
      <pivotArea collapsedLevelsAreSubtotals="1" fieldPosition="0">
        <references count="5">
          <reference field="0" count="1" selected="0">
            <x v="11"/>
          </reference>
          <reference field="1" count="1" selected="0">
            <x v="7"/>
          </reference>
          <reference field="2" count="1" selected="0">
            <x v="28"/>
          </reference>
          <reference field="3" count="1" selected="0">
            <x v="24"/>
          </reference>
          <reference field="4" count="1">
            <x v="33"/>
          </reference>
        </references>
      </pivotArea>
    </format>
    <format dxfId="578">
      <pivotArea collapsedLevelsAreSubtotals="1" fieldPosition="0">
        <references count="2">
          <reference field="1" count="1" selected="0">
            <x v="8"/>
          </reference>
          <reference field="2" count="1">
            <x v="8"/>
          </reference>
        </references>
      </pivotArea>
    </format>
    <format dxfId="577">
      <pivotArea collapsedLevelsAreSubtotals="1" fieldPosition="0">
        <references count="5">
          <reference field="0" count="1" selected="0">
            <x v="18"/>
          </reference>
          <reference field="1" count="1" selected="0">
            <x v="8"/>
          </reference>
          <reference field="2" count="1" selected="0">
            <x v="8"/>
          </reference>
          <reference field="3" count="1" selected="0">
            <x v="3"/>
          </reference>
          <reference field="4" count="1">
            <x v="25"/>
          </reference>
        </references>
      </pivotArea>
    </format>
    <format dxfId="576">
      <pivotArea collapsedLevelsAreSubtotals="1" fieldPosition="0">
        <references count="5">
          <reference field="0" count="1" selected="0">
            <x v="5"/>
          </reference>
          <reference field="1" count="1" selected="0">
            <x v="8"/>
          </reference>
          <reference field="2" count="1" selected="0">
            <x v="8"/>
          </reference>
          <reference field="3" count="1" selected="0">
            <x v="31"/>
          </reference>
          <reference field="4" count="1">
            <x v="25"/>
          </reference>
        </references>
      </pivotArea>
    </format>
    <format dxfId="575">
      <pivotArea field="0" type="button" dataOnly="0" labelOnly="1" outline="0" axis="axisRow" fieldPosition="3"/>
    </format>
    <format dxfId="574">
      <pivotArea field="4" type="button" dataOnly="0" labelOnly="1" outline="0" axis="axisRow" fieldPosition="4"/>
    </format>
    <format dxfId="573">
      <pivotArea dataOnly="0" labelOnly="1" outline="0" fieldPosition="0">
        <references count="1">
          <reference field="4294967294" count="5">
            <x v="0"/>
            <x v="1"/>
            <x v="2"/>
            <x v="3"/>
            <x v="4"/>
          </reference>
        </references>
      </pivotArea>
    </format>
    <format dxfId="572">
      <pivotArea field="2" type="button" dataOnly="0" labelOnly="1" outline="0" axis="axisRow" fieldPosition="1"/>
    </format>
    <format dxfId="571">
      <pivotArea dataOnly="0" fieldPosition="0">
        <references count="1">
          <reference field="2" count="1">
            <x v="1"/>
          </reference>
        </references>
      </pivotArea>
    </format>
    <format dxfId="570">
      <pivotArea dataOnly="0" fieldPosition="0">
        <references count="1">
          <reference field="2" count="1">
            <x v="13"/>
          </reference>
        </references>
      </pivotArea>
    </format>
    <format dxfId="569">
      <pivotArea dataOnly="0" fieldPosition="0">
        <references count="1">
          <reference field="2" count="1">
            <x v="18"/>
          </reference>
        </references>
      </pivotArea>
    </format>
    <format dxfId="568">
      <pivotArea dataOnly="0" fieldPosition="0">
        <references count="1">
          <reference field="2" count="1">
            <x v="22"/>
          </reference>
        </references>
      </pivotArea>
    </format>
    <format dxfId="567">
      <pivotArea dataOnly="0" fieldPosition="0">
        <references count="1">
          <reference field="2" count="1">
            <x v="6"/>
          </reference>
        </references>
      </pivotArea>
    </format>
    <format dxfId="566">
      <pivotArea dataOnly="0" fieldPosition="0">
        <references count="1">
          <reference field="2" count="1">
            <x v="15"/>
          </reference>
        </references>
      </pivotArea>
    </format>
    <format dxfId="565">
      <pivotArea dataOnly="0" fieldPosition="0">
        <references count="1">
          <reference field="2" count="1">
            <x v="2"/>
          </reference>
        </references>
      </pivotArea>
    </format>
    <format dxfId="564">
      <pivotArea dataOnly="0" fieldPosition="0">
        <references count="1">
          <reference field="2" count="1">
            <x v="11"/>
          </reference>
        </references>
      </pivotArea>
    </format>
    <format dxfId="563">
      <pivotArea dataOnly="0" fieldPosition="0">
        <references count="1">
          <reference field="2" count="1">
            <x v="19"/>
          </reference>
        </references>
      </pivotArea>
    </format>
    <format dxfId="562">
      <pivotArea dataOnly="0" fieldPosition="0">
        <references count="1">
          <reference field="2" count="1">
            <x v="27"/>
          </reference>
        </references>
      </pivotArea>
    </format>
    <format dxfId="561">
      <pivotArea dataOnly="0" fieldPosition="0">
        <references count="1">
          <reference field="2" count="1">
            <x v="3"/>
          </reference>
        </references>
      </pivotArea>
    </format>
    <format dxfId="560">
      <pivotArea dataOnly="0" fieldPosition="0">
        <references count="1">
          <reference field="2" count="1">
            <x v="14"/>
          </reference>
        </references>
      </pivotArea>
    </format>
    <format dxfId="559">
      <pivotArea dataOnly="0" fieldPosition="0">
        <references count="1">
          <reference field="2" count="1">
            <x v="20"/>
          </reference>
        </references>
      </pivotArea>
    </format>
    <format dxfId="558">
      <pivotArea dataOnly="0" fieldPosition="0">
        <references count="1">
          <reference field="2" count="1">
            <x v="24"/>
          </reference>
        </references>
      </pivotArea>
    </format>
    <format dxfId="557">
      <pivotArea collapsedLevelsAreSubtotals="1" fieldPosition="0">
        <references count="5">
          <reference field="0" count="1" selected="0">
            <x v="7"/>
          </reference>
          <reference field="1" count="1" selected="0">
            <x v="4"/>
          </reference>
          <reference field="2" count="1" selected="0">
            <x v="24"/>
          </reference>
          <reference field="3" count="1" selected="0">
            <x v="43"/>
          </reference>
          <reference field="4" count="1">
            <x v="26"/>
          </reference>
        </references>
      </pivotArea>
    </format>
    <format dxfId="556">
      <pivotArea collapsedLevelsAreSubtotals="1" fieldPosition="0">
        <references count="5">
          <reference field="0" count="1" selected="0">
            <x v="12"/>
          </reference>
          <reference field="1" count="1" selected="0">
            <x v="4"/>
          </reference>
          <reference field="2" count="1" selected="0">
            <x v="24"/>
          </reference>
          <reference field="3" count="1" selected="0">
            <x v="50"/>
          </reference>
          <reference field="4" count="1">
            <x v="42"/>
          </reference>
        </references>
      </pivotArea>
    </format>
    <format dxfId="555">
      <pivotArea collapsedLevelsAreSubtotals="1" fieldPosition="0">
        <references count="5">
          <reference field="0" count="1" selected="0">
            <x v="5"/>
          </reference>
          <reference field="1" count="1" selected="0">
            <x v="4"/>
          </reference>
          <reference field="2" count="1" selected="0">
            <x v="24"/>
          </reference>
          <reference field="3" count="1" selected="0">
            <x v="56"/>
          </reference>
          <reference field="4" count="1">
            <x v="27"/>
          </reference>
        </references>
      </pivotArea>
    </format>
    <format dxfId="554">
      <pivotArea dataOnly="0" fieldPosition="0">
        <references count="1">
          <reference field="2" count="1">
            <x v="4"/>
          </reference>
        </references>
      </pivotArea>
    </format>
    <format dxfId="553">
      <pivotArea dataOnly="0" fieldPosition="0">
        <references count="1">
          <reference field="2" count="1">
            <x v="10"/>
          </reference>
        </references>
      </pivotArea>
    </format>
    <format dxfId="552">
      <pivotArea dataOnly="0" fieldPosition="0">
        <references count="1">
          <reference field="2" count="1">
            <x v="17"/>
          </reference>
        </references>
      </pivotArea>
    </format>
    <format dxfId="551">
      <pivotArea dataOnly="0" fieldPosition="0">
        <references count="1">
          <reference field="2" count="1">
            <x v="25"/>
          </reference>
        </references>
      </pivotArea>
    </format>
    <format dxfId="550">
      <pivotArea dataOnly="0" fieldPosition="0">
        <references count="1">
          <reference field="2" count="1">
            <x v="5"/>
          </reference>
        </references>
      </pivotArea>
    </format>
    <format dxfId="549">
      <pivotArea dataOnly="0" fieldPosition="0">
        <references count="1">
          <reference field="2" count="1">
            <x v="9"/>
          </reference>
        </references>
      </pivotArea>
    </format>
    <format dxfId="548">
      <pivotArea dataOnly="0" fieldPosition="0">
        <references count="1">
          <reference field="2" count="1">
            <x v="16"/>
          </reference>
        </references>
      </pivotArea>
    </format>
    <format dxfId="547">
      <pivotArea dataOnly="0" fieldPosition="0">
        <references count="1">
          <reference field="2" count="1">
            <x v="26"/>
          </reference>
        </references>
      </pivotArea>
    </format>
    <format dxfId="546">
      <pivotArea dataOnly="0" fieldPosition="0">
        <references count="1">
          <reference field="2" count="1">
            <x v="7"/>
          </reference>
        </references>
      </pivotArea>
    </format>
    <format dxfId="545">
      <pivotArea dataOnly="0" fieldPosition="0">
        <references count="1">
          <reference field="2" count="1">
            <x v="12"/>
          </reference>
        </references>
      </pivotArea>
    </format>
    <format dxfId="544">
      <pivotArea dataOnly="0" fieldPosition="0">
        <references count="1">
          <reference field="2" count="1">
            <x v="21"/>
          </reference>
        </references>
      </pivotArea>
    </format>
    <format dxfId="543">
      <pivotArea dataOnly="0" fieldPosition="0">
        <references count="1">
          <reference field="2" count="1">
            <x v="28"/>
          </reference>
        </references>
      </pivotArea>
    </format>
    <format dxfId="542">
      <pivotArea dataOnly="0" fieldPosition="0">
        <references count="1">
          <reference field="2" count="1">
            <x v="23"/>
          </reference>
        </references>
      </pivotArea>
    </format>
    <format dxfId="541">
      <pivotArea dataOnly="0" fieldPosition="0">
        <references count="1">
          <reference field="2" count="1">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J61" firstHeaderRow="1" firstDataRow="1" firstDataCol="9"/>
  <pivotFields count="18">
    <pivotField axis="axisRow" outline="0" showAll="0" defaultSubtotal="0">
      <items count="65">
        <item x="0"/>
        <item h="1" x="1"/>
        <item h="1" x="2"/>
        <item h="1" x="3"/>
        <item h="1" x="4"/>
        <item h="1" x="5"/>
        <item h="1" x="6"/>
        <item h="1" x="7"/>
        <item h="1"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s>
    </pivotField>
    <pivotField axis="axisRow" outline="0" showAll="0" defaultSubtotal="0">
      <items count="64">
        <item x="13"/>
        <item x="17"/>
        <item x="58"/>
        <item x="18"/>
        <item x="5"/>
        <item x="2"/>
        <item x="6"/>
        <item x="0"/>
        <item m="1" x="60"/>
        <item m="1" x="61"/>
        <item m="1" x="63"/>
        <item m="1" x="62"/>
        <item x="38"/>
        <item x="52"/>
        <item x="53"/>
        <item x="46"/>
        <item x="42"/>
        <item x="33"/>
        <item x="16"/>
        <item x="45"/>
        <item x="44"/>
        <item x="43"/>
        <item x="37"/>
        <item x="36"/>
        <item x="35"/>
        <item x="41"/>
        <item x="39"/>
        <item x="7"/>
        <item x="9"/>
        <item x="15"/>
        <item x="11"/>
        <item x="4"/>
        <item x="59"/>
        <item x="23"/>
        <item x="24"/>
        <item x="27"/>
        <item x="56"/>
        <item x="22"/>
        <item x="3"/>
        <item x="30"/>
        <item x="21"/>
        <item x="32"/>
        <item x="1"/>
        <item x="51"/>
        <item x="10"/>
        <item x="55"/>
        <item x="20"/>
        <item x="19"/>
        <item x="28"/>
        <item x="26"/>
        <item x="25"/>
        <item x="31"/>
        <item x="14"/>
        <item x="40"/>
        <item x="12"/>
        <item x="29"/>
        <item x="54"/>
        <item x="8"/>
        <item x="34"/>
        <item x="57"/>
        <item x="47"/>
        <item x="48"/>
        <item x="49"/>
        <item x="50"/>
      </items>
    </pivotField>
    <pivotField name="Milestone Reporting Units" axis="axisRow" showAll="0">
      <items count="38">
        <item x="8"/>
        <item x="25"/>
        <item x="7"/>
        <item x="15"/>
        <item x="16"/>
        <item x="26"/>
        <item x="6"/>
        <item x="9"/>
        <item x="14"/>
        <item x="13"/>
        <item x="33"/>
        <item x="28"/>
        <item x="2"/>
        <item x="12"/>
        <item x="11"/>
        <item x="0"/>
        <item x="19"/>
        <item x="31"/>
        <item x="29"/>
        <item x="27"/>
        <item x="22"/>
        <item x="4"/>
        <item x="21"/>
        <item x="17"/>
        <item x="10"/>
        <item x="18"/>
        <item m="1" x="35"/>
        <item x="20"/>
        <item x="30"/>
        <item x="1"/>
        <item x="24"/>
        <item m="1" x="36"/>
        <item x="23"/>
        <item x="34"/>
        <item x="3"/>
        <item x="5"/>
        <item x="32"/>
        <item t="default"/>
      </items>
    </pivotField>
    <pivotField showAll="0"/>
    <pivotField showAll="0"/>
    <pivotField axis="axisRow" outline="0" showAll="0" defaultSubtotal="0">
      <items count="8">
        <item n=" Agriculture" x="0"/>
        <item x="1"/>
        <item x="5"/>
        <item x="2"/>
        <item x="3"/>
        <item x="6"/>
        <item x="7"/>
        <item x="4"/>
      </items>
    </pivotField>
    <pivotField axis="axisRow" outline="0" showAll="0" defaultSubtotal="0">
      <items count="11">
        <item x="0"/>
        <item x="2"/>
        <item x="5"/>
        <item x="7"/>
        <item x="6"/>
        <item x="1"/>
        <item x="3"/>
        <item x="8"/>
        <item x="9"/>
        <item x="4"/>
        <item x="10"/>
      </items>
    </pivotField>
    <pivotField axis="axisRow" outline="0" showAll="0" defaultSubtotal="0">
      <items count="26">
        <item x="0"/>
        <item x="4"/>
        <item x="1"/>
        <item x="7"/>
        <item x="2"/>
        <item x="8"/>
        <item x="3"/>
        <item x="10"/>
        <item x="9"/>
        <item x="22"/>
        <item x="5"/>
        <item x="19"/>
        <item x="23"/>
        <item x="24"/>
        <item x="25"/>
        <item x="15"/>
        <item x="17"/>
        <item x="6"/>
        <item x="18"/>
        <item x="13"/>
        <item x="12"/>
        <item x="20"/>
        <item x="16"/>
        <item x="11"/>
        <item x="21"/>
        <item x="14"/>
      </items>
    </pivotField>
    <pivotField axis="axisRow" outline="0" showAll="0" defaultSubtotal="0">
      <items count="41">
        <item x="0"/>
        <item x="1"/>
        <item x="2"/>
        <item x="3"/>
        <item x="4"/>
        <item x="5"/>
        <item x="6"/>
        <item x="7"/>
        <item x="8"/>
        <item x="9"/>
        <item x="10"/>
        <item x="11"/>
        <item x="12"/>
        <item x="13"/>
        <item x="14"/>
        <item x="15"/>
        <item x="16"/>
        <item x="17"/>
        <item x="18"/>
        <item x="19"/>
        <item x="20"/>
        <item x="21"/>
        <item x="22"/>
        <item x="23"/>
        <item x="24"/>
        <item x="25"/>
        <item x="26"/>
        <item x="27"/>
        <item x="28"/>
        <item x="37"/>
        <item x="38"/>
        <item x="39"/>
        <item x="40"/>
        <item x="29"/>
        <item x="30"/>
        <item x="31"/>
        <item x="32"/>
        <item x="33"/>
        <item x="34"/>
        <item x="35"/>
        <item x="36"/>
      </items>
    </pivotField>
    <pivotField axis="axisRow" outline="0" showAll="0" defaultSubtotal="0">
      <items count="37">
        <item x="32"/>
        <item x="28"/>
        <item x="31"/>
        <item x="0"/>
        <item x="30"/>
        <item x="29"/>
        <item x="34"/>
        <item x="25"/>
        <item x="2"/>
        <item x="26"/>
        <item x="15"/>
        <item x="12"/>
        <item x="5"/>
        <item x="4"/>
        <item x="16"/>
        <item x="27"/>
        <item x="7"/>
        <item x="18"/>
        <item x="17"/>
        <item x="20"/>
        <item x="8"/>
        <item x="1"/>
        <item x="10"/>
        <item x="14"/>
        <item x="33"/>
        <item x="21"/>
        <item x="36"/>
        <item x="11"/>
        <item x="9"/>
        <item x="13"/>
        <item x="23"/>
        <item x="6"/>
        <item x="19"/>
        <item x="24"/>
        <item x="35"/>
        <item x="3"/>
        <item x="22"/>
      </items>
    </pivotField>
    <pivotField axis="axisRow" outline="0" showAll="0" defaultSubtotal="0">
      <items count="24">
        <item x="11"/>
        <item x="17"/>
        <item x="10"/>
        <item x="15"/>
        <item x="12"/>
        <item x="16"/>
        <item x="9"/>
        <item x="8"/>
        <item x="1"/>
        <item x="3"/>
        <item x="23"/>
        <item x="20"/>
        <item x="0"/>
        <item x="5"/>
        <item x="21"/>
        <item x="18"/>
        <item x="7"/>
        <item x="19"/>
        <item x="13"/>
        <item x="2"/>
        <item x="14"/>
        <item x="4"/>
        <item x="22"/>
        <item x="6"/>
      </items>
    </pivotField>
    <pivotField showAll="0"/>
    <pivotField showAll="0"/>
    <pivotField showAll="0"/>
    <pivotField showAll="0"/>
    <pivotField showAll="0"/>
    <pivotField dataField="1" showAll="0"/>
    <pivotField showAll="0"/>
  </pivotFields>
  <rowFields count="9">
    <field x="5"/>
    <field x="8"/>
    <field x="9"/>
    <field x="6"/>
    <field x="7"/>
    <field x="10"/>
    <field x="0"/>
    <field x="1"/>
    <field x="2"/>
  </rowFields>
  <rowItems count="58">
    <i>
      <x/>
      <x/>
      <x v="3"/>
      <x/>
      <x/>
      <x v="12"/>
      <x/>
      <x v="7"/>
      <x v="15"/>
    </i>
    <i r="1">
      <x v="2"/>
      <x v="8"/>
      <x/>
      <x v="4"/>
      <x v="19"/>
      <x v="9"/>
      <x v="28"/>
      <x v="15"/>
    </i>
    <i r="1">
      <x v="3"/>
      <x v="35"/>
      <x v="5"/>
      <x v="6"/>
      <x v="8"/>
      <x v="10"/>
      <x v="44"/>
      <x v="29"/>
    </i>
    <i r="6">
      <x v="11"/>
      <x v="5"/>
      <x v="6"/>
    </i>
    <i r="1">
      <x v="4"/>
      <x v="13"/>
      <x v="1"/>
      <x v="1"/>
      <x v="9"/>
      <x v="12"/>
      <x v="30"/>
      <x v="2"/>
    </i>
    <i r="1">
      <x v="5"/>
      <x v="12"/>
      <x v="6"/>
      <x v="10"/>
      <x v="21"/>
      <x v="13"/>
      <x v="54"/>
      <x v="29"/>
    </i>
    <i r="6">
      <x v="14"/>
      <x/>
      <x/>
    </i>
    <i r="1">
      <x v="6"/>
      <x v="31"/>
      <x v="9"/>
      <x v="17"/>
      <x v="13"/>
      <x v="15"/>
      <x v="52"/>
      <x v="29"/>
    </i>
    <i r="1">
      <x v="7"/>
      <x v="16"/>
      <x/>
      <x v="3"/>
      <x v="23"/>
      <x v="16"/>
      <x v="29"/>
      <x v="7"/>
    </i>
    <i r="1">
      <x v="8"/>
      <x v="20"/>
      <x v="2"/>
      <x v="5"/>
      <x v="16"/>
      <x v="17"/>
      <x v="18"/>
      <x v="24"/>
    </i>
    <i>
      <x v="1"/>
      <x v="9"/>
      <x v="28"/>
      <x v="1"/>
      <x v="2"/>
      <x v="7"/>
      <x v="22"/>
      <x v="47"/>
      <x v="29"/>
    </i>
    <i r="4">
      <x v="3"/>
      <x v="7"/>
      <x v="18"/>
      <x v="1"/>
      <x v="2"/>
    </i>
    <i r="1">
      <x v="10"/>
      <x v="22"/>
      <x v="6"/>
      <x v="8"/>
      <x v="6"/>
      <x v="19"/>
      <x v="6"/>
      <x v="14"/>
    </i>
    <i r="1">
      <x v="11"/>
      <x v="27"/>
      <x v="9"/>
      <x v="7"/>
      <x v="2"/>
      <x v="20"/>
      <x v="3"/>
      <x v="13"/>
    </i>
    <i r="1">
      <x v="12"/>
      <x v="20"/>
      <x v="4"/>
      <x v="23"/>
      <x v="16"/>
      <x v="21"/>
      <x v="18"/>
      <x v="24"/>
    </i>
    <i>
      <x v="2"/>
      <x v="23"/>
      <x v="36"/>
      <x v="7"/>
      <x v="22"/>
      <x v="1"/>
      <x v="33"/>
      <x v="39"/>
      <x v="2"/>
    </i>
    <i r="1">
      <x v="24"/>
      <x v="20"/>
      <x v="1"/>
      <x v="16"/>
      <x v="15"/>
      <x v="34"/>
      <x v="18"/>
      <x v="24"/>
    </i>
    <i r="1">
      <x v="25"/>
      <x v="30"/>
      <x v="6"/>
      <x v="2"/>
      <x v="2"/>
      <x v="35"/>
      <x v="51"/>
      <x v="29"/>
    </i>
    <i r="6">
      <x v="36"/>
      <x v="41"/>
      <x v="25"/>
    </i>
    <i r="6">
      <x v="37"/>
      <x v="17"/>
      <x v="16"/>
    </i>
    <i>
      <x v="3"/>
      <x v="13"/>
      <x v="11"/>
      <x v="3"/>
      <x v="20"/>
      <x v="2"/>
      <x v="23"/>
      <x v="46"/>
      <x v="29"/>
    </i>
    <i r="1">
      <x v="14"/>
      <x v="29"/>
      <x v="1"/>
      <x v="19"/>
      <x/>
      <x v="24"/>
      <x v="40"/>
      <x v="9"/>
    </i>
    <i r="1">
      <x v="15"/>
      <x v="23"/>
      <x v="7"/>
      <x v="25"/>
      <x v="4"/>
      <x v="25"/>
      <x v="37"/>
      <x v="8"/>
    </i>
    <i r="1">
      <x v="16"/>
      <x v="10"/>
      <x v="8"/>
      <x v="7"/>
      <x v="18"/>
      <x v="26"/>
      <x v="33"/>
      <x v="3"/>
    </i>
    <i r="1">
      <x v="17"/>
      <x v="14"/>
      <x/>
      <x v="4"/>
      <x v="20"/>
      <x v="27"/>
      <x v="34"/>
      <x v="4"/>
    </i>
    <i>
      <x v="4"/>
      <x v="18"/>
      <x v="18"/>
      <x/>
      <x/>
      <x v="3"/>
      <x v="28"/>
      <x v="50"/>
      <x v="29"/>
    </i>
    <i r="1">
      <x v="19"/>
      <x v="17"/>
      <x v="5"/>
      <x v="1"/>
      <x/>
      <x v="29"/>
      <x v="49"/>
      <x v="29"/>
    </i>
    <i r="1">
      <x v="20"/>
      <x v="32"/>
      <x v="9"/>
      <x v="3"/>
      <x v="5"/>
      <x v="30"/>
      <x v="35"/>
      <x v="23"/>
    </i>
    <i r="1">
      <x v="21"/>
      <x v="19"/>
      <x v="6"/>
      <x v="2"/>
      <x/>
      <x v="31"/>
      <x v="48"/>
      <x v="29"/>
    </i>
    <i>
      <x v="5"/>
      <x v="26"/>
      <x v="20"/>
      <x v="1"/>
      <x v="18"/>
      <x v="16"/>
      <x v="38"/>
      <x v="18"/>
      <x v="24"/>
    </i>
    <i>
      <x v="6"/>
      <x v="27"/>
      <x v="33"/>
      <x v="9"/>
      <x v="11"/>
      <x v="16"/>
      <x v="39"/>
      <x v="58"/>
      <x v="27"/>
    </i>
    <i r="1">
      <x v="28"/>
      <x v="7"/>
      <x/>
      <x v="21"/>
      <x v="17"/>
      <x v="40"/>
      <x v="24"/>
      <x v="22"/>
    </i>
    <i r="1">
      <x v="29"/>
      <x v="24"/>
      <x v="10"/>
      <x v="12"/>
      <x v="23"/>
      <x v="59"/>
      <x v="56"/>
      <x v="29"/>
    </i>
    <i r="1">
      <x v="30"/>
      <x v="6"/>
      <x v="10"/>
      <x v="12"/>
      <x v="22"/>
      <x v="60"/>
      <x v="45"/>
      <x v="29"/>
    </i>
    <i r="6">
      <x v="61"/>
      <x v="36"/>
      <x v="10"/>
    </i>
    <i r="1">
      <x v="31"/>
      <x v="34"/>
      <x v="10"/>
      <x v="13"/>
      <x v="12"/>
      <x v="62"/>
      <x v="59"/>
      <x v="29"/>
    </i>
    <i r="6">
      <x v="63"/>
      <x v="2"/>
      <x v="33"/>
    </i>
    <i r="1">
      <x v="32"/>
      <x v="26"/>
      <x v="10"/>
      <x v="14"/>
      <x v="10"/>
      <x v="64"/>
      <x v="32"/>
      <x v="23"/>
    </i>
    <i r="1">
      <x v="33"/>
      <x v="9"/>
      <x v="5"/>
      <x v="24"/>
      <x v="9"/>
      <x v="41"/>
      <x v="23"/>
      <x v="22"/>
    </i>
    <i r="6">
      <x v="42"/>
      <x v="22"/>
      <x v="20"/>
    </i>
    <i r="6">
      <x v="43"/>
      <x v="12"/>
      <x v="32"/>
    </i>
    <i r="1">
      <x v="34"/>
      <x v="15"/>
      <x v="6"/>
      <x v="6"/>
      <x v="11"/>
      <x v="44"/>
      <x v="26"/>
      <x v="30"/>
    </i>
    <i r="6">
      <x v="45"/>
      <x v="53"/>
      <x v="1"/>
    </i>
    <i r="6">
      <x v="46"/>
      <x v="25"/>
      <x v="5"/>
    </i>
    <i r="1">
      <x v="35"/>
      <x v="1"/>
      <x v="6"/>
      <x v="7"/>
      <x v="11"/>
      <x v="47"/>
      <x v="16"/>
      <x v="19"/>
    </i>
    <i r="1">
      <x v="36"/>
      <x v="5"/>
      <x v="6"/>
      <x v="10"/>
      <x v="19"/>
      <x v="48"/>
      <x v="21"/>
      <x v="11"/>
    </i>
    <i r="1">
      <x v="37"/>
      <x v="4"/>
      <x v="6"/>
      <x v="10"/>
      <x v="19"/>
      <x v="49"/>
      <x v="20"/>
      <x v="11"/>
    </i>
    <i r="1">
      <x v="38"/>
      <x v="2"/>
      <x/>
      <x/>
      <x v="14"/>
      <x v="50"/>
      <x v="19"/>
      <x v="29"/>
    </i>
    <i r="1">
      <x v="39"/>
      <x v="30"/>
      <x v="6"/>
      <x v="8"/>
      <x v="14"/>
      <x v="51"/>
      <x v="15"/>
      <x v="18"/>
    </i>
    <i r="6">
      <x v="52"/>
      <x v="60"/>
      <x v="18"/>
    </i>
    <i r="6">
      <x v="53"/>
      <x v="61"/>
      <x v="18"/>
    </i>
    <i r="6">
      <x v="54"/>
      <x v="62"/>
      <x v="18"/>
    </i>
    <i r="6">
      <x v="55"/>
      <x v="63"/>
      <x v="18"/>
    </i>
    <i r="1">
      <x v="40"/>
      <x/>
      <x v="6"/>
      <x v="9"/>
      <x v="15"/>
      <x v="56"/>
      <x v="43"/>
      <x v="28"/>
    </i>
    <i r="6">
      <x v="57"/>
      <x v="13"/>
      <x v="17"/>
    </i>
    <i r="6">
      <x v="58"/>
      <x v="14"/>
      <x v="36"/>
    </i>
    <i>
      <x v="7"/>
      <x v="22"/>
      <x v="25"/>
      <x/>
      <x v="15"/>
      <x v="16"/>
      <x v="32"/>
      <x v="55"/>
      <x v="29"/>
    </i>
    <i t="grand">
      <x/>
    </i>
  </rowItems>
  <colItems count="1">
    <i/>
  </colItems>
  <dataFields count="1">
    <dataField name="Milestone Target" fld="16" baseField="9" baseItem="12"/>
  </dataFields>
  <formats count="541">
    <format dxfId="540">
      <pivotArea field="9" type="button" dataOnly="0" labelOnly="1" outline="0" axis="axisRow" fieldPosition="2"/>
    </format>
    <format dxfId="539">
      <pivotArea field="1" type="button" dataOnly="0" labelOnly="1" outline="0" axis="axisRow" fieldPosition="7"/>
    </format>
    <format dxfId="538">
      <pivotArea field="9" type="button" dataOnly="0" labelOnly="1" outline="0" axis="axisRow" fieldPosition="2"/>
    </format>
    <format dxfId="537">
      <pivotArea field="5" type="button" dataOnly="0" labelOnly="1" outline="0" axis="axisRow" fieldPosition="0"/>
    </format>
    <format dxfId="536">
      <pivotArea field="1" type="button" dataOnly="0" labelOnly="1" outline="0" axis="axisRow" fieldPosition="7"/>
    </format>
    <format dxfId="535">
      <pivotArea field="9" type="button" dataOnly="0" labelOnly="1" outline="0" axis="axisRow" fieldPosition="2"/>
    </format>
    <format dxfId="534">
      <pivotArea field="6" type="button" dataOnly="0" labelOnly="1" outline="0" axis="axisRow" fieldPosition="3"/>
    </format>
    <format dxfId="533">
      <pivotArea field="10" type="button" dataOnly="0" labelOnly="1" outline="0" axis="axisRow" fieldPosition="5"/>
    </format>
    <format dxfId="532">
      <pivotArea field="2" type="button" dataOnly="0" labelOnly="1" outline="0" axis="axisRow" fieldPosition="8"/>
    </format>
    <format dxfId="531">
      <pivotArea dataOnly="0" labelOnly="1" outline="0" axis="axisValues" fieldPosition="0"/>
    </format>
    <format dxfId="530">
      <pivotArea dataOnly="0" labelOnly="1" fieldPosition="0">
        <references count="1">
          <reference field="5" count="0"/>
        </references>
      </pivotArea>
    </format>
    <format dxfId="529">
      <pivotArea dataOnly="0" labelOnly="1" outline="0" axis="axisValues" fieldPosition="0"/>
    </format>
    <format dxfId="528">
      <pivotArea field="9" type="button" dataOnly="0" labelOnly="1" outline="0" axis="axisRow" fieldPosition="2"/>
    </format>
    <format dxfId="527">
      <pivotArea field="9" type="button" dataOnly="0" labelOnly="1" outline="0" axis="axisRow" fieldPosition="2"/>
    </format>
    <format dxfId="526">
      <pivotArea outline="0" collapsedLevelsAreSubtotals="1" fieldPosition="0"/>
    </format>
    <format dxfId="525">
      <pivotArea dataOnly="0" labelOnly="1" fieldPosition="0">
        <references count="1">
          <reference field="5" count="0"/>
        </references>
      </pivotArea>
    </format>
    <format dxfId="524">
      <pivotArea dataOnly="0" labelOnly="1" grandRow="1" outline="0" fieldPosition="0"/>
    </format>
    <format dxfId="523">
      <pivotArea dataOnly="0" labelOnly="1" fieldPosition="0">
        <references count="2">
          <reference field="5" count="1" selected="0">
            <x v="0"/>
          </reference>
          <reference field="8" count="9">
            <x v="0"/>
            <x v="1"/>
            <x v="2"/>
            <x v="3"/>
            <x v="4"/>
            <x v="5"/>
            <x v="6"/>
            <x v="7"/>
            <x v="8"/>
          </reference>
        </references>
      </pivotArea>
    </format>
    <format dxfId="522">
      <pivotArea dataOnly="0" labelOnly="1" fieldPosition="0">
        <references count="2">
          <reference field="5" count="1" selected="0">
            <x v="1"/>
          </reference>
          <reference field="8" count="4">
            <x v="9"/>
            <x v="10"/>
            <x v="11"/>
            <x v="12"/>
          </reference>
        </references>
      </pivotArea>
    </format>
    <format dxfId="521">
      <pivotArea dataOnly="0" labelOnly="1" fieldPosition="0">
        <references count="2">
          <reference field="5" count="1" selected="0">
            <x v="2"/>
          </reference>
          <reference field="8" count="3">
            <x v="23"/>
            <x v="24"/>
            <x v="25"/>
          </reference>
        </references>
      </pivotArea>
    </format>
    <format dxfId="520">
      <pivotArea dataOnly="0" labelOnly="1" fieldPosition="0">
        <references count="2">
          <reference field="5" count="1" selected="0">
            <x v="3"/>
          </reference>
          <reference field="8" count="5">
            <x v="13"/>
            <x v="14"/>
            <x v="15"/>
            <x v="16"/>
            <x v="17"/>
          </reference>
        </references>
      </pivotArea>
    </format>
    <format dxfId="519">
      <pivotArea dataOnly="0" labelOnly="1" fieldPosition="0">
        <references count="2">
          <reference field="5" count="1" selected="0">
            <x v="4"/>
          </reference>
          <reference field="8" count="4">
            <x v="18"/>
            <x v="19"/>
            <x v="20"/>
            <x v="21"/>
          </reference>
        </references>
      </pivotArea>
    </format>
    <format dxfId="518">
      <pivotArea dataOnly="0" labelOnly="1" fieldPosition="0">
        <references count="2">
          <reference field="5" count="1" selected="0">
            <x v="5"/>
          </reference>
          <reference field="8" count="1">
            <x v="26"/>
          </reference>
        </references>
      </pivotArea>
    </format>
    <format dxfId="517">
      <pivotArea dataOnly="0" labelOnly="1" fieldPosition="0">
        <references count="2">
          <reference field="5" count="1" selected="0">
            <x v="6"/>
          </reference>
          <reference field="8" count="14">
            <x v="27"/>
            <x v="28"/>
            <x v="29"/>
            <x v="30"/>
            <x v="31"/>
            <x v="32"/>
            <x v="33"/>
            <x v="34"/>
            <x v="35"/>
            <x v="36"/>
            <x v="37"/>
            <x v="38"/>
            <x v="39"/>
            <x v="40"/>
          </reference>
        </references>
      </pivotArea>
    </format>
    <format dxfId="516">
      <pivotArea dataOnly="0" labelOnly="1" fieldPosition="0">
        <references count="2">
          <reference field="5" count="1" selected="0">
            <x v="7"/>
          </reference>
          <reference field="8" count="1">
            <x v="22"/>
          </reference>
        </references>
      </pivotArea>
    </format>
    <format dxfId="515">
      <pivotArea dataOnly="0" labelOnly="1" fieldPosition="0">
        <references count="3">
          <reference field="5" count="1" selected="0">
            <x v="0"/>
          </reference>
          <reference field="8" count="1" selected="0">
            <x v="0"/>
          </reference>
          <reference field="9" count="1">
            <x v="3"/>
          </reference>
        </references>
      </pivotArea>
    </format>
    <format dxfId="514">
      <pivotArea dataOnly="0" labelOnly="1" fieldPosition="0">
        <references count="3">
          <reference field="5" count="1" selected="0">
            <x v="0"/>
          </reference>
          <reference field="8" count="1" selected="0">
            <x v="1"/>
          </reference>
          <reference field="9" count="1">
            <x v="21"/>
          </reference>
        </references>
      </pivotArea>
    </format>
    <format dxfId="513">
      <pivotArea dataOnly="0" labelOnly="1" fieldPosition="0">
        <references count="3">
          <reference field="5" count="1" selected="0">
            <x v="0"/>
          </reference>
          <reference field="8" count="1" selected="0">
            <x v="2"/>
          </reference>
          <reference field="9" count="1">
            <x v="8"/>
          </reference>
        </references>
      </pivotArea>
    </format>
    <format dxfId="512">
      <pivotArea dataOnly="0" labelOnly="1" fieldPosition="0">
        <references count="3">
          <reference field="5" count="1" selected="0">
            <x v="0"/>
          </reference>
          <reference field="8" count="1" selected="0">
            <x v="3"/>
          </reference>
          <reference field="9" count="1">
            <x v="35"/>
          </reference>
        </references>
      </pivotArea>
    </format>
    <format dxfId="511">
      <pivotArea dataOnly="0" labelOnly="1" fieldPosition="0">
        <references count="3">
          <reference field="5" count="1" selected="0">
            <x v="0"/>
          </reference>
          <reference field="8" count="1" selected="0">
            <x v="4"/>
          </reference>
          <reference field="9" count="1">
            <x v="13"/>
          </reference>
        </references>
      </pivotArea>
    </format>
    <format dxfId="510">
      <pivotArea dataOnly="0" labelOnly="1" fieldPosition="0">
        <references count="3">
          <reference field="5" count="1" selected="0">
            <x v="0"/>
          </reference>
          <reference field="8" count="1" selected="0">
            <x v="5"/>
          </reference>
          <reference field="9" count="1">
            <x v="12"/>
          </reference>
        </references>
      </pivotArea>
    </format>
    <format dxfId="509">
      <pivotArea dataOnly="0" labelOnly="1" fieldPosition="0">
        <references count="3">
          <reference field="5" count="1" selected="0">
            <x v="0"/>
          </reference>
          <reference field="8" count="1" selected="0">
            <x v="6"/>
          </reference>
          <reference field="9" count="1">
            <x v="31"/>
          </reference>
        </references>
      </pivotArea>
    </format>
    <format dxfId="508">
      <pivotArea dataOnly="0" labelOnly="1" fieldPosition="0">
        <references count="3">
          <reference field="5" count="1" selected="0">
            <x v="0"/>
          </reference>
          <reference field="8" count="1" selected="0">
            <x v="7"/>
          </reference>
          <reference field="9" count="1">
            <x v="16"/>
          </reference>
        </references>
      </pivotArea>
    </format>
    <format dxfId="507">
      <pivotArea dataOnly="0" labelOnly="1" fieldPosition="0">
        <references count="3">
          <reference field="5" count="1" selected="0">
            <x v="0"/>
          </reference>
          <reference field="8" count="1" selected="0">
            <x v="8"/>
          </reference>
          <reference field="9" count="1">
            <x v="20"/>
          </reference>
        </references>
      </pivotArea>
    </format>
    <format dxfId="506">
      <pivotArea dataOnly="0" labelOnly="1" fieldPosition="0">
        <references count="3">
          <reference field="5" count="1" selected="0">
            <x v="1"/>
          </reference>
          <reference field="8" count="1" selected="0">
            <x v="9"/>
          </reference>
          <reference field="9" count="1">
            <x v="28"/>
          </reference>
        </references>
      </pivotArea>
    </format>
    <format dxfId="505">
      <pivotArea dataOnly="0" labelOnly="1" fieldPosition="0">
        <references count="3">
          <reference field="5" count="1" selected="0">
            <x v="1"/>
          </reference>
          <reference field="8" count="1" selected="0">
            <x v="10"/>
          </reference>
          <reference field="9" count="1">
            <x v="22"/>
          </reference>
        </references>
      </pivotArea>
    </format>
    <format dxfId="504">
      <pivotArea dataOnly="0" labelOnly="1" fieldPosition="0">
        <references count="3">
          <reference field="5" count="1" selected="0">
            <x v="1"/>
          </reference>
          <reference field="8" count="1" selected="0">
            <x v="11"/>
          </reference>
          <reference field="9" count="1">
            <x v="27"/>
          </reference>
        </references>
      </pivotArea>
    </format>
    <format dxfId="503">
      <pivotArea dataOnly="0" labelOnly="1" fieldPosition="0">
        <references count="3">
          <reference field="5" count="1" selected="0">
            <x v="1"/>
          </reference>
          <reference field="8" count="1" selected="0">
            <x v="12"/>
          </reference>
          <reference field="9" count="1">
            <x v="20"/>
          </reference>
        </references>
      </pivotArea>
    </format>
    <format dxfId="502">
      <pivotArea dataOnly="0" labelOnly="1" fieldPosition="0">
        <references count="3">
          <reference field="5" count="1" selected="0">
            <x v="2"/>
          </reference>
          <reference field="8" count="1" selected="0">
            <x v="23"/>
          </reference>
          <reference field="9" count="1">
            <x v="36"/>
          </reference>
        </references>
      </pivotArea>
    </format>
    <format dxfId="501">
      <pivotArea dataOnly="0" labelOnly="1" fieldPosition="0">
        <references count="3">
          <reference field="5" count="1" selected="0">
            <x v="2"/>
          </reference>
          <reference field="8" count="1" selected="0">
            <x v="24"/>
          </reference>
          <reference field="9" count="1">
            <x v="20"/>
          </reference>
        </references>
      </pivotArea>
    </format>
    <format dxfId="500">
      <pivotArea dataOnly="0" labelOnly="1" fieldPosition="0">
        <references count="3">
          <reference field="5" count="1" selected="0">
            <x v="2"/>
          </reference>
          <reference field="8" count="1" selected="0">
            <x v="25"/>
          </reference>
          <reference field="9" count="1">
            <x v="30"/>
          </reference>
        </references>
      </pivotArea>
    </format>
    <format dxfId="499">
      <pivotArea dataOnly="0" labelOnly="1" fieldPosition="0">
        <references count="3">
          <reference field="5" count="1" selected="0">
            <x v="3"/>
          </reference>
          <reference field="8" count="1" selected="0">
            <x v="13"/>
          </reference>
          <reference field="9" count="1">
            <x v="11"/>
          </reference>
        </references>
      </pivotArea>
    </format>
    <format dxfId="498">
      <pivotArea dataOnly="0" labelOnly="1" fieldPosition="0">
        <references count="3">
          <reference field="5" count="1" selected="0">
            <x v="3"/>
          </reference>
          <reference field="8" count="1" selected="0">
            <x v="14"/>
          </reference>
          <reference field="9" count="1">
            <x v="29"/>
          </reference>
        </references>
      </pivotArea>
    </format>
    <format dxfId="497">
      <pivotArea dataOnly="0" labelOnly="1" fieldPosition="0">
        <references count="3">
          <reference field="5" count="1" selected="0">
            <x v="3"/>
          </reference>
          <reference field="8" count="1" selected="0">
            <x v="15"/>
          </reference>
          <reference field="9" count="1">
            <x v="23"/>
          </reference>
        </references>
      </pivotArea>
    </format>
    <format dxfId="496">
      <pivotArea dataOnly="0" labelOnly="1" fieldPosition="0">
        <references count="3">
          <reference field="5" count="1" selected="0">
            <x v="3"/>
          </reference>
          <reference field="8" count="1" selected="0">
            <x v="16"/>
          </reference>
          <reference field="9" count="1">
            <x v="10"/>
          </reference>
        </references>
      </pivotArea>
    </format>
    <format dxfId="495">
      <pivotArea dataOnly="0" labelOnly="1" fieldPosition="0">
        <references count="3">
          <reference field="5" count="1" selected="0">
            <x v="3"/>
          </reference>
          <reference field="8" count="1" selected="0">
            <x v="17"/>
          </reference>
          <reference field="9" count="1">
            <x v="14"/>
          </reference>
        </references>
      </pivotArea>
    </format>
    <format dxfId="494">
      <pivotArea dataOnly="0" labelOnly="1" fieldPosition="0">
        <references count="3">
          <reference field="5" count="1" selected="0">
            <x v="4"/>
          </reference>
          <reference field="8" count="1" selected="0">
            <x v="18"/>
          </reference>
          <reference field="9" count="1">
            <x v="18"/>
          </reference>
        </references>
      </pivotArea>
    </format>
    <format dxfId="493">
      <pivotArea dataOnly="0" labelOnly="1" fieldPosition="0">
        <references count="3">
          <reference field="5" count="1" selected="0">
            <x v="4"/>
          </reference>
          <reference field="8" count="1" selected="0">
            <x v="19"/>
          </reference>
          <reference field="9" count="1">
            <x v="17"/>
          </reference>
        </references>
      </pivotArea>
    </format>
    <format dxfId="492">
      <pivotArea dataOnly="0" labelOnly="1" fieldPosition="0">
        <references count="3">
          <reference field="5" count="1" selected="0">
            <x v="4"/>
          </reference>
          <reference field="8" count="1" selected="0">
            <x v="20"/>
          </reference>
          <reference field="9" count="1">
            <x v="32"/>
          </reference>
        </references>
      </pivotArea>
    </format>
    <format dxfId="491">
      <pivotArea dataOnly="0" labelOnly="1" fieldPosition="0">
        <references count="3">
          <reference field="5" count="1" selected="0">
            <x v="4"/>
          </reference>
          <reference field="8" count="1" selected="0">
            <x v="21"/>
          </reference>
          <reference field="9" count="1">
            <x v="19"/>
          </reference>
        </references>
      </pivotArea>
    </format>
    <format dxfId="490">
      <pivotArea dataOnly="0" labelOnly="1" fieldPosition="0">
        <references count="3">
          <reference field="5" count="1" selected="0">
            <x v="5"/>
          </reference>
          <reference field="8" count="1" selected="0">
            <x v="26"/>
          </reference>
          <reference field="9" count="1">
            <x v="20"/>
          </reference>
        </references>
      </pivotArea>
    </format>
    <format dxfId="489">
      <pivotArea dataOnly="0" labelOnly="1" fieldPosition="0">
        <references count="3">
          <reference field="5" count="1" selected="0">
            <x v="6"/>
          </reference>
          <reference field="8" count="1" selected="0">
            <x v="27"/>
          </reference>
          <reference field="9" count="1">
            <x v="33"/>
          </reference>
        </references>
      </pivotArea>
    </format>
    <format dxfId="488">
      <pivotArea dataOnly="0" labelOnly="1" fieldPosition="0">
        <references count="3">
          <reference field="5" count="1" selected="0">
            <x v="6"/>
          </reference>
          <reference field="8" count="1" selected="0">
            <x v="28"/>
          </reference>
          <reference field="9" count="1">
            <x v="7"/>
          </reference>
        </references>
      </pivotArea>
    </format>
    <format dxfId="487">
      <pivotArea dataOnly="0" labelOnly="1" fieldPosition="0">
        <references count="3">
          <reference field="5" count="1" selected="0">
            <x v="6"/>
          </reference>
          <reference field="8" count="1" selected="0">
            <x v="29"/>
          </reference>
          <reference field="9" count="1">
            <x v="24"/>
          </reference>
        </references>
      </pivotArea>
    </format>
    <format dxfId="486">
      <pivotArea dataOnly="0" labelOnly="1" fieldPosition="0">
        <references count="3">
          <reference field="5" count="1" selected="0">
            <x v="6"/>
          </reference>
          <reference field="8" count="1" selected="0">
            <x v="30"/>
          </reference>
          <reference field="9" count="1">
            <x v="6"/>
          </reference>
        </references>
      </pivotArea>
    </format>
    <format dxfId="485">
      <pivotArea dataOnly="0" labelOnly="1" fieldPosition="0">
        <references count="3">
          <reference field="5" count="1" selected="0">
            <x v="6"/>
          </reference>
          <reference field="8" count="1" selected="0">
            <x v="31"/>
          </reference>
          <reference field="9" count="1">
            <x v="34"/>
          </reference>
        </references>
      </pivotArea>
    </format>
    <format dxfId="484">
      <pivotArea dataOnly="0" labelOnly="1" fieldPosition="0">
        <references count="3">
          <reference field="5" count="1" selected="0">
            <x v="6"/>
          </reference>
          <reference field="8" count="1" selected="0">
            <x v="32"/>
          </reference>
          <reference field="9" count="1">
            <x v="26"/>
          </reference>
        </references>
      </pivotArea>
    </format>
    <format dxfId="483">
      <pivotArea dataOnly="0" labelOnly="1" fieldPosition="0">
        <references count="3">
          <reference field="5" count="1" selected="0">
            <x v="6"/>
          </reference>
          <reference field="8" count="1" selected="0">
            <x v="33"/>
          </reference>
          <reference field="9" count="1">
            <x v="9"/>
          </reference>
        </references>
      </pivotArea>
    </format>
    <format dxfId="482">
      <pivotArea dataOnly="0" labelOnly="1" fieldPosition="0">
        <references count="3">
          <reference field="5" count="1" selected="0">
            <x v="6"/>
          </reference>
          <reference field="8" count="1" selected="0">
            <x v="34"/>
          </reference>
          <reference field="9" count="1">
            <x v="15"/>
          </reference>
        </references>
      </pivotArea>
    </format>
    <format dxfId="481">
      <pivotArea dataOnly="0" labelOnly="1" fieldPosition="0">
        <references count="3">
          <reference field="5" count="1" selected="0">
            <x v="6"/>
          </reference>
          <reference field="8" count="1" selected="0">
            <x v="35"/>
          </reference>
          <reference field="9" count="1">
            <x v="1"/>
          </reference>
        </references>
      </pivotArea>
    </format>
    <format dxfId="480">
      <pivotArea dataOnly="0" labelOnly="1" fieldPosition="0">
        <references count="3">
          <reference field="5" count="1" selected="0">
            <x v="6"/>
          </reference>
          <reference field="8" count="1" selected="0">
            <x v="36"/>
          </reference>
          <reference field="9" count="1">
            <x v="5"/>
          </reference>
        </references>
      </pivotArea>
    </format>
    <format dxfId="479">
      <pivotArea dataOnly="0" labelOnly="1" fieldPosition="0">
        <references count="3">
          <reference field="5" count="1" selected="0">
            <x v="6"/>
          </reference>
          <reference field="8" count="1" selected="0">
            <x v="37"/>
          </reference>
          <reference field="9" count="1">
            <x v="4"/>
          </reference>
        </references>
      </pivotArea>
    </format>
    <format dxfId="478">
      <pivotArea dataOnly="0" labelOnly="1" fieldPosition="0">
        <references count="3">
          <reference field="5" count="1" selected="0">
            <x v="6"/>
          </reference>
          <reference field="8" count="1" selected="0">
            <x v="38"/>
          </reference>
          <reference field="9" count="1">
            <x v="2"/>
          </reference>
        </references>
      </pivotArea>
    </format>
    <format dxfId="477">
      <pivotArea dataOnly="0" labelOnly="1" fieldPosition="0">
        <references count="3">
          <reference field="5" count="1" selected="0">
            <x v="6"/>
          </reference>
          <reference field="8" count="1" selected="0">
            <x v="39"/>
          </reference>
          <reference field="9" count="1">
            <x v="30"/>
          </reference>
        </references>
      </pivotArea>
    </format>
    <format dxfId="476">
      <pivotArea dataOnly="0" labelOnly="1" fieldPosition="0">
        <references count="3">
          <reference field="5" count="1" selected="0">
            <x v="6"/>
          </reference>
          <reference field="8" count="1" selected="0">
            <x v="40"/>
          </reference>
          <reference field="9" count="1">
            <x v="0"/>
          </reference>
        </references>
      </pivotArea>
    </format>
    <format dxfId="475">
      <pivotArea dataOnly="0" labelOnly="1" fieldPosition="0">
        <references count="3">
          <reference field="5" count="1" selected="0">
            <x v="7"/>
          </reference>
          <reference field="8" count="1" selected="0">
            <x v="22"/>
          </reference>
          <reference field="9" count="1">
            <x v="25"/>
          </reference>
        </references>
      </pivotArea>
    </format>
    <format dxfId="474">
      <pivotArea dataOnly="0" labelOnly="1" fieldPosition="0">
        <references count="4">
          <reference field="5" count="1" selected="0">
            <x v="0"/>
          </reference>
          <reference field="6" count="1">
            <x v="0"/>
          </reference>
          <reference field="8" count="1" selected="0">
            <x v="0"/>
          </reference>
          <reference field="9" count="1" selected="0">
            <x v="3"/>
          </reference>
        </references>
      </pivotArea>
    </format>
    <format dxfId="473">
      <pivotArea dataOnly="0" labelOnly="1" fieldPosition="0">
        <references count="4">
          <reference field="5" count="1" selected="0">
            <x v="0"/>
          </reference>
          <reference field="6" count="1">
            <x v="5"/>
          </reference>
          <reference field="8" count="1" selected="0">
            <x v="3"/>
          </reference>
          <reference field="9" count="1" selected="0">
            <x v="35"/>
          </reference>
        </references>
      </pivotArea>
    </format>
    <format dxfId="472">
      <pivotArea dataOnly="0" labelOnly="1" fieldPosition="0">
        <references count="4">
          <reference field="5" count="1" selected="0">
            <x v="0"/>
          </reference>
          <reference field="6" count="1">
            <x v="1"/>
          </reference>
          <reference field="8" count="1" selected="0">
            <x v="4"/>
          </reference>
          <reference field="9" count="1" selected="0">
            <x v="13"/>
          </reference>
        </references>
      </pivotArea>
    </format>
    <format dxfId="471">
      <pivotArea dataOnly="0" labelOnly="1" fieldPosition="0">
        <references count="4">
          <reference field="5" count="1" selected="0">
            <x v="0"/>
          </reference>
          <reference field="6" count="1">
            <x v="6"/>
          </reference>
          <reference field="8" count="1" selected="0">
            <x v="5"/>
          </reference>
          <reference field="9" count="1" selected="0">
            <x v="12"/>
          </reference>
        </references>
      </pivotArea>
    </format>
    <format dxfId="470">
      <pivotArea dataOnly="0" labelOnly="1" fieldPosition="0">
        <references count="4">
          <reference field="5" count="1" selected="0">
            <x v="0"/>
          </reference>
          <reference field="6" count="1">
            <x v="9"/>
          </reference>
          <reference field="8" count="1" selected="0">
            <x v="6"/>
          </reference>
          <reference field="9" count="1" selected="0">
            <x v="31"/>
          </reference>
        </references>
      </pivotArea>
    </format>
    <format dxfId="469">
      <pivotArea dataOnly="0" labelOnly="1" fieldPosition="0">
        <references count="4">
          <reference field="5" count="1" selected="0">
            <x v="0"/>
          </reference>
          <reference field="6" count="1">
            <x v="0"/>
          </reference>
          <reference field="8" count="1" selected="0">
            <x v="7"/>
          </reference>
          <reference field="9" count="1" selected="0">
            <x v="16"/>
          </reference>
        </references>
      </pivotArea>
    </format>
    <format dxfId="468">
      <pivotArea dataOnly="0" labelOnly="1" fieldPosition="0">
        <references count="4">
          <reference field="5" count="1" selected="0">
            <x v="0"/>
          </reference>
          <reference field="6" count="1">
            <x v="2"/>
          </reference>
          <reference field="8" count="1" selected="0">
            <x v="8"/>
          </reference>
          <reference field="9" count="1" selected="0">
            <x v="20"/>
          </reference>
        </references>
      </pivotArea>
    </format>
    <format dxfId="467">
      <pivotArea dataOnly="0" labelOnly="1" fieldPosition="0">
        <references count="4">
          <reference field="5" count="1" selected="0">
            <x v="1"/>
          </reference>
          <reference field="6" count="1">
            <x v="1"/>
          </reference>
          <reference field="8" count="1" selected="0">
            <x v="9"/>
          </reference>
          <reference field="9" count="1" selected="0">
            <x v="28"/>
          </reference>
        </references>
      </pivotArea>
    </format>
    <format dxfId="466">
      <pivotArea dataOnly="0" labelOnly="1" fieldPosition="0">
        <references count="4">
          <reference field="5" count="1" selected="0">
            <x v="1"/>
          </reference>
          <reference field="6" count="1">
            <x v="6"/>
          </reference>
          <reference field="8" count="1" selected="0">
            <x v="10"/>
          </reference>
          <reference field="9" count="1" selected="0">
            <x v="22"/>
          </reference>
        </references>
      </pivotArea>
    </format>
    <format dxfId="465">
      <pivotArea dataOnly="0" labelOnly="1" fieldPosition="0">
        <references count="4">
          <reference field="5" count="1" selected="0">
            <x v="1"/>
          </reference>
          <reference field="6" count="1">
            <x v="9"/>
          </reference>
          <reference field="8" count="1" selected="0">
            <x v="11"/>
          </reference>
          <reference field="9" count="1" selected="0">
            <x v="27"/>
          </reference>
        </references>
      </pivotArea>
    </format>
    <format dxfId="464">
      <pivotArea dataOnly="0" labelOnly="1" fieldPosition="0">
        <references count="4">
          <reference field="5" count="1" selected="0">
            <x v="1"/>
          </reference>
          <reference field="6" count="1">
            <x v="4"/>
          </reference>
          <reference field="8" count="1" selected="0">
            <x v="12"/>
          </reference>
          <reference field="9" count="1" selected="0">
            <x v="20"/>
          </reference>
        </references>
      </pivotArea>
    </format>
    <format dxfId="463">
      <pivotArea dataOnly="0" labelOnly="1" fieldPosition="0">
        <references count="4">
          <reference field="5" count="1" selected="0">
            <x v="2"/>
          </reference>
          <reference field="6" count="1">
            <x v="7"/>
          </reference>
          <reference field="8" count="1" selected="0">
            <x v="23"/>
          </reference>
          <reference field="9" count="1" selected="0">
            <x v="36"/>
          </reference>
        </references>
      </pivotArea>
    </format>
    <format dxfId="462">
      <pivotArea dataOnly="0" labelOnly="1" fieldPosition="0">
        <references count="4">
          <reference field="5" count="1" selected="0">
            <x v="2"/>
          </reference>
          <reference field="6" count="1">
            <x v="1"/>
          </reference>
          <reference field="8" count="1" selected="0">
            <x v="24"/>
          </reference>
          <reference field="9" count="1" selected="0">
            <x v="20"/>
          </reference>
        </references>
      </pivotArea>
    </format>
    <format dxfId="461">
      <pivotArea dataOnly="0" labelOnly="1" fieldPosition="0">
        <references count="4">
          <reference field="5" count="1" selected="0">
            <x v="2"/>
          </reference>
          <reference field="6" count="1">
            <x v="6"/>
          </reference>
          <reference field="8" count="1" selected="0">
            <x v="25"/>
          </reference>
          <reference field="9" count="1" selected="0">
            <x v="30"/>
          </reference>
        </references>
      </pivotArea>
    </format>
    <format dxfId="460">
      <pivotArea dataOnly="0" labelOnly="1" fieldPosition="0">
        <references count="4">
          <reference field="5" count="1" selected="0">
            <x v="3"/>
          </reference>
          <reference field="6" count="1">
            <x v="3"/>
          </reference>
          <reference field="8" count="1" selected="0">
            <x v="13"/>
          </reference>
          <reference field="9" count="1" selected="0">
            <x v="11"/>
          </reference>
        </references>
      </pivotArea>
    </format>
    <format dxfId="459">
      <pivotArea dataOnly="0" labelOnly="1" fieldPosition="0">
        <references count="4">
          <reference field="5" count="1" selected="0">
            <x v="3"/>
          </reference>
          <reference field="6" count="1">
            <x v="1"/>
          </reference>
          <reference field="8" count="1" selected="0">
            <x v="14"/>
          </reference>
          <reference field="9" count="1" selected="0">
            <x v="29"/>
          </reference>
        </references>
      </pivotArea>
    </format>
    <format dxfId="458">
      <pivotArea dataOnly="0" labelOnly="1" fieldPosition="0">
        <references count="4">
          <reference field="5" count="1" selected="0">
            <x v="3"/>
          </reference>
          <reference field="6" count="1">
            <x v="7"/>
          </reference>
          <reference field="8" count="1" selected="0">
            <x v="15"/>
          </reference>
          <reference field="9" count="1" selected="0">
            <x v="23"/>
          </reference>
        </references>
      </pivotArea>
    </format>
    <format dxfId="457">
      <pivotArea dataOnly="0" labelOnly="1" fieldPosition="0">
        <references count="4">
          <reference field="5" count="1" selected="0">
            <x v="3"/>
          </reference>
          <reference field="6" count="1">
            <x v="8"/>
          </reference>
          <reference field="8" count="1" selected="0">
            <x v="16"/>
          </reference>
          <reference field="9" count="1" selected="0">
            <x v="10"/>
          </reference>
        </references>
      </pivotArea>
    </format>
    <format dxfId="456">
      <pivotArea dataOnly="0" labelOnly="1" fieldPosition="0">
        <references count="4">
          <reference field="5" count="1" selected="0">
            <x v="3"/>
          </reference>
          <reference field="6" count="1">
            <x v="0"/>
          </reference>
          <reference field="8" count="1" selected="0">
            <x v="17"/>
          </reference>
          <reference field="9" count="1" selected="0">
            <x v="14"/>
          </reference>
        </references>
      </pivotArea>
    </format>
    <format dxfId="455">
      <pivotArea dataOnly="0" labelOnly="1" fieldPosition="0">
        <references count="4">
          <reference field="5" count="1" selected="0">
            <x v="4"/>
          </reference>
          <reference field="6" count="1">
            <x v="5"/>
          </reference>
          <reference field="8" count="1" selected="0">
            <x v="19"/>
          </reference>
          <reference field="9" count="1" selected="0">
            <x v="17"/>
          </reference>
        </references>
      </pivotArea>
    </format>
    <format dxfId="454">
      <pivotArea dataOnly="0" labelOnly="1" fieldPosition="0">
        <references count="4">
          <reference field="5" count="1" selected="0">
            <x v="4"/>
          </reference>
          <reference field="6" count="1">
            <x v="9"/>
          </reference>
          <reference field="8" count="1" selected="0">
            <x v="20"/>
          </reference>
          <reference field="9" count="1" selected="0">
            <x v="32"/>
          </reference>
        </references>
      </pivotArea>
    </format>
    <format dxfId="453">
      <pivotArea dataOnly="0" labelOnly="1" fieldPosition="0">
        <references count="4">
          <reference field="5" count="1" selected="0">
            <x v="4"/>
          </reference>
          <reference field="6" count="1">
            <x v="6"/>
          </reference>
          <reference field="8" count="1" selected="0">
            <x v="21"/>
          </reference>
          <reference field="9" count="1" selected="0">
            <x v="19"/>
          </reference>
        </references>
      </pivotArea>
    </format>
    <format dxfId="452">
      <pivotArea dataOnly="0" labelOnly="1" fieldPosition="0">
        <references count="4">
          <reference field="5" count="1" selected="0">
            <x v="5"/>
          </reference>
          <reference field="6" count="1">
            <x v="1"/>
          </reference>
          <reference field="8" count="1" selected="0">
            <x v="26"/>
          </reference>
          <reference field="9" count="1" selected="0">
            <x v="20"/>
          </reference>
        </references>
      </pivotArea>
    </format>
    <format dxfId="451">
      <pivotArea dataOnly="0" labelOnly="1" fieldPosition="0">
        <references count="4">
          <reference field="5" count="1" selected="0">
            <x v="6"/>
          </reference>
          <reference field="6" count="1">
            <x v="9"/>
          </reference>
          <reference field="8" count="1" selected="0">
            <x v="27"/>
          </reference>
          <reference field="9" count="1" selected="0">
            <x v="33"/>
          </reference>
        </references>
      </pivotArea>
    </format>
    <format dxfId="450">
      <pivotArea dataOnly="0" labelOnly="1" fieldPosition="0">
        <references count="4">
          <reference field="5" count="1" selected="0">
            <x v="6"/>
          </reference>
          <reference field="6" count="1">
            <x v="0"/>
          </reference>
          <reference field="8" count="1" selected="0">
            <x v="28"/>
          </reference>
          <reference field="9" count="1" selected="0">
            <x v="7"/>
          </reference>
        </references>
      </pivotArea>
    </format>
    <format dxfId="449">
      <pivotArea dataOnly="0" labelOnly="1" fieldPosition="0">
        <references count="4">
          <reference field="5" count="1" selected="0">
            <x v="6"/>
          </reference>
          <reference field="6" count="1">
            <x v="10"/>
          </reference>
          <reference field="8" count="1" selected="0">
            <x v="29"/>
          </reference>
          <reference field="9" count="1" selected="0">
            <x v="24"/>
          </reference>
        </references>
      </pivotArea>
    </format>
    <format dxfId="448">
      <pivotArea dataOnly="0" labelOnly="1" fieldPosition="0">
        <references count="4">
          <reference field="5" count="1" selected="0">
            <x v="6"/>
          </reference>
          <reference field="6" count="1">
            <x v="5"/>
          </reference>
          <reference field="8" count="1" selected="0">
            <x v="33"/>
          </reference>
          <reference field="9" count="1" selected="0">
            <x v="9"/>
          </reference>
        </references>
      </pivotArea>
    </format>
    <format dxfId="447">
      <pivotArea dataOnly="0" labelOnly="1" fieldPosition="0">
        <references count="4">
          <reference field="5" count="1" selected="0">
            <x v="6"/>
          </reference>
          <reference field="6" count="1">
            <x v="6"/>
          </reference>
          <reference field="8" count="1" selected="0">
            <x v="34"/>
          </reference>
          <reference field="9" count="1" selected="0">
            <x v="15"/>
          </reference>
        </references>
      </pivotArea>
    </format>
    <format dxfId="446">
      <pivotArea dataOnly="0" labelOnly="1" fieldPosition="0">
        <references count="4">
          <reference field="5" count="1" selected="0">
            <x v="6"/>
          </reference>
          <reference field="6" count="1">
            <x v="0"/>
          </reference>
          <reference field="8" count="1" selected="0">
            <x v="38"/>
          </reference>
          <reference field="9" count="1" selected="0">
            <x v="2"/>
          </reference>
        </references>
      </pivotArea>
    </format>
    <format dxfId="445">
      <pivotArea dataOnly="0" labelOnly="1" fieldPosition="0">
        <references count="4">
          <reference field="5" count="1" selected="0">
            <x v="6"/>
          </reference>
          <reference field="6" count="1">
            <x v="6"/>
          </reference>
          <reference field="8" count="1" selected="0">
            <x v="39"/>
          </reference>
          <reference field="9" count="1" selected="0">
            <x v="30"/>
          </reference>
        </references>
      </pivotArea>
    </format>
    <format dxfId="444">
      <pivotArea dataOnly="0" labelOnly="1" fieldPosition="0">
        <references count="4">
          <reference field="5" count="1" selected="0">
            <x v="7"/>
          </reference>
          <reference field="6" count="1">
            <x v="0"/>
          </reference>
          <reference field="8" count="1" selected="0">
            <x v="22"/>
          </reference>
          <reference field="9" count="1" selected="0">
            <x v="25"/>
          </reference>
        </references>
      </pivotArea>
    </format>
    <format dxfId="443">
      <pivotArea dataOnly="0" labelOnly="1" fieldPosition="0">
        <references count="5">
          <reference field="5" count="1" selected="0">
            <x v="0"/>
          </reference>
          <reference field="6" count="1" selected="0">
            <x v="0"/>
          </reference>
          <reference field="8" count="1" selected="0">
            <x v="0"/>
          </reference>
          <reference field="9" count="1" selected="0">
            <x v="3"/>
          </reference>
          <reference field="10" count="1">
            <x v="12"/>
          </reference>
        </references>
      </pivotArea>
    </format>
    <format dxfId="442">
      <pivotArea dataOnly="0" labelOnly="1" fieldPosition="0">
        <references count="5">
          <reference field="5" count="1" selected="0">
            <x v="0"/>
          </reference>
          <reference field="6" count="1" selected="0">
            <x v="0"/>
          </reference>
          <reference field="8" count="1" selected="0">
            <x v="1"/>
          </reference>
          <reference field="9" count="1" selected="0">
            <x v="21"/>
          </reference>
          <reference field="10" count="1">
            <x v="8"/>
          </reference>
        </references>
      </pivotArea>
    </format>
    <format dxfId="441">
      <pivotArea dataOnly="0" labelOnly="1" fieldPosition="0">
        <references count="5">
          <reference field="5" count="1" selected="0">
            <x v="0"/>
          </reference>
          <reference field="6" count="1" selected="0">
            <x v="0"/>
          </reference>
          <reference field="8" count="1" selected="0">
            <x v="2"/>
          </reference>
          <reference field="9" count="1" selected="0">
            <x v="8"/>
          </reference>
          <reference field="10" count="1">
            <x v="19"/>
          </reference>
        </references>
      </pivotArea>
    </format>
    <format dxfId="440">
      <pivotArea dataOnly="0" labelOnly="1" fieldPosition="0">
        <references count="5">
          <reference field="5" count="1" selected="0">
            <x v="0"/>
          </reference>
          <reference field="6" count="1" selected="0">
            <x v="5"/>
          </reference>
          <reference field="8" count="1" selected="0">
            <x v="3"/>
          </reference>
          <reference field="9" count="1" selected="0">
            <x v="35"/>
          </reference>
          <reference field="10" count="1">
            <x v="8"/>
          </reference>
        </references>
      </pivotArea>
    </format>
    <format dxfId="439">
      <pivotArea dataOnly="0" labelOnly="1" fieldPosition="0">
        <references count="5">
          <reference field="5" count="1" selected="0">
            <x v="0"/>
          </reference>
          <reference field="6" count="1" selected="0">
            <x v="1"/>
          </reference>
          <reference field="8" count="1" selected="0">
            <x v="4"/>
          </reference>
          <reference field="9" count="1" selected="0">
            <x v="13"/>
          </reference>
          <reference field="10" count="1">
            <x v="9"/>
          </reference>
        </references>
      </pivotArea>
    </format>
    <format dxfId="438">
      <pivotArea dataOnly="0" labelOnly="1" fieldPosition="0">
        <references count="5">
          <reference field="5" count="1" selected="0">
            <x v="0"/>
          </reference>
          <reference field="6" count="1" selected="0">
            <x v="6"/>
          </reference>
          <reference field="8" count="1" selected="0">
            <x v="5"/>
          </reference>
          <reference field="9" count="1" selected="0">
            <x v="12"/>
          </reference>
          <reference field="10" count="1">
            <x v="21"/>
          </reference>
        </references>
      </pivotArea>
    </format>
    <format dxfId="437">
      <pivotArea dataOnly="0" labelOnly="1" fieldPosition="0">
        <references count="5">
          <reference field="5" count="1" selected="0">
            <x v="0"/>
          </reference>
          <reference field="6" count="1" selected="0">
            <x v="9"/>
          </reference>
          <reference field="8" count="1" selected="0">
            <x v="6"/>
          </reference>
          <reference field="9" count="1" selected="0">
            <x v="31"/>
          </reference>
          <reference field="10" count="1">
            <x v="13"/>
          </reference>
        </references>
      </pivotArea>
    </format>
    <format dxfId="436">
      <pivotArea dataOnly="0" labelOnly="1" fieldPosition="0">
        <references count="5">
          <reference field="5" count="1" selected="0">
            <x v="0"/>
          </reference>
          <reference field="6" count="1" selected="0">
            <x v="0"/>
          </reference>
          <reference field="8" count="1" selected="0">
            <x v="7"/>
          </reference>
          <reference field="9" count="1" selected="0">
            <x v="16"/>
          </reference>
          <reference field="10" count="1">
            <x v="23"/>
          </reference>
        </references>
      </pivotArea>
    </format>
    <format dxfId="435">
      <pivotArea dataOnly="0" labelOnly="1" fieldPosition="0">
        <references count="5">
          <reference field="5" count="1" selected="0">
            <x v="0"/>
          </reference>
          <reference field="6" count="1" selected="0">
            <x v="2"/>
          </reference>
          <reference field="8" count="1" selected="0">
            <x v="8"/>
          </reference>
          <reference field="9" count="1" selected="0">
            <x v="20"/>
          </reference>
          <reference field="10" count="1">
            <x v="16"/>
          </reference>
        </references>
      </pivotArea>
    </format>
    <format dxfId="434">
      <pivotArea dataOnly="0" labelOnly="1" fieldPosition="0">
        <references count="5">
          <reference field="5" count="1" selected="0">
            <x v="1"/>
          </reference>
          <reference field="6" count="1" selected="0">
            <x v="1"/>
          </reference>
          <reference field="8" count="1" selected="0">
            <x v="9"/>
          </reference>
          <reference field="9" count="1" selected="0">
            <x v="28"/>
          </reference>
          <reference field="10" count="1">
            <x v="7"/>
          </reference>
        </references>
      </pivotArea>
    </format>
    <format dxfId="433">
      <pivotArea dataOnly="0" labelOnly="1" fieldPosition="0">
        <references count="5">
          <reference field="5" count="1" selected="0">
            <x v="1"/>
          </reference>
          <reference field="6" count="1" selected="0">
            <x v="6"/>
          </reference>
          <reference field="8" count="1" selected="0">
            <x v="10"/>
          </reference>
          <reference field="9" count="1" selected="0">
            <x v="22"/>
          </reference>
          <reference field="10" count="1">
            <x v="6"/>
          </reference>
        </references>
      </pivotArea>
    </format>
    <format dxfId="432">
      <pivotArea dataOnly="0" labelOnly="1" fieldPosition="0">
        <references count="5">
          <reference field="5" count="1" selected="0">
            <x v="1"/>
          </reference>
          <reference field="6" count="1" selected="0">
            <x v="9"/>
          </reference>
          <reference field="8" count="1" selected="0">
            <x v="11"/>
          </reference>
          <reference field="9" count="1" selected="0">
            <x v="27"/>
          </reference>
          <reference field="10" count="1">
            <x v="2"/>
          </reference>
        </references>
      </pivotArea>
    </format>
    <format dxfId="431">
      <pivotArea dataOnly="0" labelOnly="1" fieldPosition="0">
        <references count="5">
          <reference field="5" count="1" selected="0">
            <x v="1"/>
          </reference>
          <reference field="6" count="1" selected="0">
            <x v="4"/>
          </reference>
          <reference field="8" count="1" selected="0">
            <x v="12"/>
          </reference>
          <reference field="9" count="1" selected="0">
            <x v="20"/>
          </reference>
          <reference field="10" count="1">
            <x v="16"/>
          </reference>
        </references>
      </pivotArea>
    </format>
    <format dxfId="430">
      <pivotArea dataOnly="0" labelOnly="1" fieldPosition="0">
        <references count="5">
          <reference field="5" count="1" selected="0">
            <x v="2"/>
          </reference>
          <reference field="6" count="1" selected="0">
            <x v="7"/>
          </reference>
          <reference field="8" count="1" selected="0">
            <x v="23"/>
          </reference>
          <reference field="9" count="1" selected="0">
            <x v="36"/>
          </reference>
          <reference field="10" count="1">
            <x v="1"/>
          </reference>
        </references>
      </pivotArea>
    </format>
    <format dxfId="429">
      <pivotArea dataOnly="0" labelOnly="1" fieldPosition="0">
        <references count="5">
          <reference field="5" count="1" selected="0">
            <x v="2"/>
          </reference>
          <reference field="6" count="1" selected="0">
            <x v="1"/>
          </reference>
          <reference field="8" count="1" selected="0">
            <x v="24"/>
          </reference>
          <reference field="9" count="1" selected="0">
            <x v="20"/>
          </reference>
          <reference field="10" count="1">
            <x v="15"/>
          </reference>
        </references>
      </pivotArea>
    </format>
    <format dxfId="428">
      <pivotArea dataOnly="0" labelOnly="1" fieldPosition="0">
        <references count="5">
          <reference field="5" count="1" selected="0">
            <x v="2"/>
          </reference>
          <reference field="6" count="1" selected="0">
            <x v="6"/>
          </reference>
          <reference field="8" count="1" selected="0">
            <x v="25"/>
          </reference>
          <reference field="9" count="1" selected="0">
            <x v="30"/>
          </reference>
          <reference field="10" count="1">
            <x v="2"/>
          </reference>
        </references>
      </pivotArea>
    </format>
    <format dxfId="427">
      <pivotArea dataOnly="0" labelOnly="1" fieldPosition="0">
        <references count="5">
          <reference field="5" count="1" selected="0">
            <x v="3"/>
          </reference>
          <reference field="6" count="1" selected="0">
            <x v="1"/>
          </reference>
          <reference field="8" count="1" selected="0">
            <x v="14"/>
          </reference>
          <reference field="9" count="1" selected="0">
            <x v="29"/>
          </reference>
          <reference field="10" count="1">
            <x v="0"/>
          </reference>
        </references>
      </pivotArea>
    </format>
    <format dxfId="426">
      <pivotArea dataOnly="0" labelOnly="1" fieldPosition="0">
        <references count="5">
          <reference field="5" count="1" selected="0">
            <x v="3"/>
          </reference>
          <reference field="6" count="1" selected="0">
            <x v="7"/>
          </reference>
          <reference field="8" count="1" selected="0">
            <x v="15"/>
          </reference>
          <reference field="9" count="1" selected="0">
            <x v="23"/>
          </reference>
          <reference field="10" count="1">
            <x v="4"/>
          </reference>
        </references>
      </pivotArea>
    </format>
    <format dxfId="425">
      <pivotArea dataOnly="0" labelOnly="1" fieldPosition="0">
        <references count="5">
          <reference field="5" count="1" selected="0">
            <x v="3"/>
          </reference>
          <reference field="6" count="1" selected="0">
            <x v="8"/>
          </reference>
          <reference field="8" count="1" selected="0">
            <x v="16"/>
          </reference>
          <reference field="9" count="1" selected="0">
            <x v="10"/>
          </reference>
          <reference field="10" count="1">
            <x v="18"/>
          </reference>
        </references>
      </pivotArea>
    </format>
    <format dxfId="424">
      <pivotArea dataOnly="0" labelOnly="1" fieldPosition="0">
        <references count="5">
          <reference field="5" count="1" selected="0">
            <x v="3"/>
          </reference>
          <reference field="6" count="1" selected="0">
            <x v="0"/>
          </reference>
          <reference field="8" count="1" selected="0">
            <x v="17"/>
          </reference>
          <reference field="9" count="1" selected="0">
            <x v="14"/>
          </reference>
          <reference field="10" count="1">
            <x v="20"/>
          </reference>
        </references>
      </pivotArea>
    </format>
    <format dxfId="423">
      <pivotArea dataOnly="0" labelOnly="1" fieldPosition="0">
        <references count="5">
          <reference field="5" count="1" selected="0">
            <x v="4"/>
          </reference>
          <reference field="6" count="1" selected="0">
            <x v="0"/>
          </reference>
          <reference field="8" count="1" selected="0">
            <x v="18"/>
          </reference>
          <reference field="9" count="1" selected="0">
            <x v="18"/>
          </reference>
          <reference field="10" count="1">
            <x v="3"/>
          </reference>
        </references>
      </pivotArea>
    </format>
    <format dxfId="422">
      <pivotArea dataOnly="0" labelOnly="1" fieldPosition="0">
        <references count="5">
          <reference field="5" count="1" selected="0">
            <x v="4"/>
          </reference>
          <reference field="6" count="1" selected="0">
            <x v="5"/>
          </reference>
          <reference field="8" count="1" selected="0">
            <x v="19"/>
          </reference>
          <reference field="9" count="1" selected="0">
            <x v="17"/>
          </reference>
          <reference field="10" count="1">
            <x v="0"/>
          </reference>
        </references>
      </pivotArea>
    </format>
    <format dxfId="421">
      <pivotArea dataOnly="0" labelOnly="1" fieldPosition="0">
        <references count="5">
          <reference field="5" count="1" selected="0">
            <x v="4"/>
          </reference>
          <reference field="6" count="1" selected="0">
            <x v="9"/>
          </reference>
          <reference field="8" count="1" selected="0">
            <x v="20"/>
          </reference>
          <reference field="9" count="1" selected="0">
            <x v="32"/>
          </reference>
          <reference field="10" count="1">
            <x v="5"/>
          </reference>
        </references>
      </pivotArea>
    </format>
    <format dxfId="420">
      <pivotArea dataOnly="0" labelOnly="1" fieldPosition="0">
        <references count="5">
          <reference field="5" count="1" selected="0">
            <x v="4"/>
          </reference>
          <reference field="6" count="1" selected="0">
            <x v="6"/>
          </reference>
          <reference field="8" count="1" selected="0">
            <x v="21"/>
          </reference>
          <reference field="9" count="1" selected="0">
            <x v="19"/>
          </reference>
          <reference field="10" count="1">
            <x v="0"/>
          </reference>
        </references>
      </pivotArea>
    </format>
    <format dxfId="419">
      <pivotArea dataOnly="0" labelOnly="1" fieldPosition="0">
        <references count="5">
          <reference field="5" count="1" selected="0">
            <x v="5"/>
          </reference>
          <reference field="6" count="1" selected="0">
            <x v="1"/>
          </reference>
          <reference field="8" count="1" selected="0">
            <x v="26"/>
          </reference>
          <reference field="9" count="1" selected="0">
            <x v="20"/>
          </reference>
          <reference field="10" count="1">
            <x v="16"/>
          </reference>
        </references>
      </pivotArea>
    </format>
    <format dxfId="418">
      <pivotArea dataOnly="0" labelOnly="1" fieldPosition="0">
        <references count="5">
          <reference field="5" count="1" selected="0">
            <x v="6"/>
          </reference>
          <reference field="6" count="1" selected="0">
            <x v="0"/>
          </reference>
          <reference field="8" count="1" selected="0">
            <x v="28"/>
          </reference>
          <reference field="9" count="1" selected="0">
            <x v="7"/>
          </reference>
          <reference field="10" count="1">
            <x v="17"/>
          </reference>
        </references>
      </pivotArea>
    </format>
    <format dxfId="417">
      <pivotArea dataOnly="0" labelOnly="1" fieldPosition="0">
        <references count="5">
          <reference field="5" count="1" selected="0">
            <x v="6"/>
          </reference>
          <reference field="6" count="1" selected="0">
            <x v="10"/>
          </reference>
          <reference field="8" count="1" selected="0">
            <x v="29"/>
          </reference>
          <reference field="9" count="1" selected="0">
            <x v="24"/>
          </reference>
          <reference field="10" count="1">
            <x v="23"/>
          </reference>
        </references>
      </pivotArea>
    </format>
    <format dxfId="416">
      <pivotArea dataOnly="0" labelOnly="1" fieldPosition="0">
        <references count="5">
          <reference field="5" count="1" selected="0">
            <x v="6"/>
          </reference>
          <reference field="6" count="1" selected="0">
            <x v="10"/>
          </reference>
          <reference field="8" count="1" selected="0">
            <x v="30"/>
          </reference>
          <reference field="9" count="1" selected="0">
            <x v="6"/>
          </reference>
          <reference field="10" count="1">
            <x v="22"/>
          </reference>
        </references>
      </pivotArea>
    </format>
    <format dxfId="415">
      <pivotArea dataOnly="0" labelOnly="1" fieldPosition="0">
        <references count="5">
          <reference field="5" count="1" selected="0">
            <x v="6"/>
          </reference>
          <reference field="6" count="1" selected="0">
            <x v="10"/>
          </reference>
          <reference field="8" count="1" selected="0">
            <x v="31"/>
          </reference>
          <reference field="9" count="1" selected="0">
            <x v="34"/>
          </reference>
          <reference field="10" count="1">
            <x v="12"/>
          </reference>
        </references>
      </pivotArea>
    </format>
    <format dxfId="414">
      <pivotArea dataOnly="0" labelOnly="1" fieldPosition="0">
        <references count="5">
          <reference field="5" count="1" selected="0">
            <x v="6"/>
          </reference>
          <reference field="6" count="1" selected="0">
            <x v="10"/>
          </reference>
          <reference field="8" count="1" selected="0">
            <x v="32"/>
          </reference>
          <reference field="9" count="1" selected="0">
            <x v="26"/>
          </reference>
          <reference field="10" count="1">
            <x v="10"/>
          </reference>
        </references>
      </pivotArea>
    </format>
    <format dxfId="413">
      <pivotArea dataOnly="0" labelOnly="1" fieldPosition="0">
        <references count="5">
          <reference field="5" count="1" selected="0">
            <x v="6"/>
          </reference>
          <reference field="6" count="1" selected="0">
            <x v="5"/>
          </reference>
          <reference field="8" count="1" selected="0">
            <x v="33"/>
          </reference>
          <reference field="9" count="1" selected="0">
            <x v="9"/>
          </reference>
          <reference field="10" count="1">
            <x v="9"/>
          </reference>
        </references>
      </pivotArea>
    </format>
    <format dxfId="412">
      <pivotArea dataOnly="0" labelOnly="1" fieldPosition="0">
        <references count="5">
          <reference field="5" count="1" selected="0">
            <x v="6"/>
          </reference>
          <reference field="6" count="1" selected="0">
            <x v="6"/>
          </reference>
          <reference field="8" count="1" selected="0">
            <x v="34"/>
          </reference>
          <reference field="9" count="1" selected="0">
            <x v="15"/>
          </reference>
          <reference field="10" count="1">
            <x v="11"/>
          </reference>
        </references>
      </pivotArea>
    </format>
    <format dxfId="411">
      <pivotArea dataOnly="0" labelOnly="1" fieldPosition="0">
        <references count="5">
          <reference field="5" count="1" selected="0">
            <x v="6"/>
          </reference>
          <reference field="6" count="1" selected="0">
            <x v="6"/>
          </reference>
          <reference field="8" count="1" selected="0">
            <x v="36"/>
          </reference>
          <reference field="9" count="1" selected="0">
            <x v="5"/>
          </reference>
          <reference field="10" count="1">
            <x v="19"/>
          </reference>
        </references>
      </pivotArea>
    </format>
    <format dxfId="410">
      <pivotArea dataOnly="0" labelOnly="1" fieldPosition="0">
        <references count="5">
          <reference field="5" count="1" selected="0">
            <x v="6"/>
          </reference>
          <reference field="6" count="1" selected="0">
            <x v="0"/>
          </reference>
          <reference field="8" count="1" selected="0">
            <x v="38"/>
          </reference>
          <reference field="9" count="1" selected="0">
            <x v="2"/>
          </reference>
          <reference field="10" count="1">
            <x v="14"/>
          </reference>
        </references>
      </pivotArea>
    </format>
    <format dxfId="409">
      <pivotArea dataOnly="0" labelOnly="1" fieldPosition="0">
        <references count="5">
          <reference field="5" count="1" selected="0">
            <x v="6"/>
          </reference>
          <reference field="6" count="1" selected="0">
            <x v="6"/>
          </reference>
          <reference field="8" count="1" selected="0">
            <x v="40"/>
          </reference>
          <reference field="9" count="1" selected="0">
            <x v="0"/>
          </reference>
          <reference field="10" count="1">
            <x v="15"/>
          </reference>
        </references>
      </pivotArea>
    </format>
    <format dxfId="408">
      <pivotArea dataOnly="0" labelOnly="1" fieldPosition="0">
        <references count="5">
          <reference field="5" count="1" selected="0">
            <x v="7"/>
          </reference>
          <reference field="6" count="1" selected="0">
            <x v="0"/>
          </reference>
          <reference field="8" count="1" selected="0">
            <x v="22"/>
          </reference>
          <reference field="9" count="1" selected="0">
            <x v="25"/>
          </reference>
          <reference field="10" count="1">
            <x v="16"/>
          </reference>
        </references>
      </pivotArea>
    </format>
    <format dxfId="407">
      <pivotArea dataOnly="0" labelOnly="1" fieldPosition="0">
        <references count="6">
          <reference field="0" count="1">
            <x v="0"/>
          </reference>
          <reference field="5" count="1" selected="0">
            <x v="0"/>
          </reference>
          <reference field="6" count="1" selected="0">
            <x v="0"/>
          </reference>
          <reference field="8" count="1" selected="0">
            <x v="0"/>
          </reference>
          <reference field="9" count="1" selected="0">
            <x v="3"/>
          </reference>
          <reference field="10" count="1" selected="0">
            <x v="12"/>
          </reference>
        </references>
      </pivotArea>
    </format>
    <format dxfId="406">
      <pivotArea dataOnly="0" labelOnly="1" fieldPosition="0">
        <references count="6">
          <reference field="0" count="8">
            <x v="1"/>
            <x v="2"/>
            <x v="3"/>
            <x v="4"/>
            <x v="5"/>
            <x v="6"/>
            <x v="7"/>
            <x v="8"/>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405">
      <pivotArea dataOnly="0" labelOnly="1" fieldPosition="0">
        <references count="6">
          <reference field="0" count="1">
            <x v="9"/>
          </reference>
          <reference field="5" count="1" selected="0">
            <x v="0"/>
          </reference>
          <reference field="6" count="1" selected="0">
            <x v="0"/>
          </reference>
          <reference field="8" count="1" selected="0">
            <x v="2"/>
          </reference>
          <reference field="9" count="1" selected="0">
            <x v="8"/>
          </reference>
          <reference field="10" count="1" selected="0">
            <x v="19"/>
          </reference>
        </references>
      </pivotArea>
    </format>
    <format dxfId="404">
      <pivotArea dataOnly="0" labelOnly="1" fieldPosition="0">
        <references count="6">
          <reference field="0" count="2">
            <x v="10"/>
            <x v="11"/>
          </reference>
          <reference field="5" count="1" selected="0">
            <x v="0"/>
          </reference>
          <reference field="6" count="1" selected="0">
            <x v="5"/>
          </reference>
          <reference field="8" count="1" selected="0">
            <x v="3"/>
          </reference>
          <reference field="9" count="1" selected="0">
            <x v="35"/>
          </reference>
          <reference field="10" count="1" selected="0">
            <x v="8"/>
          </reference>
        </references>
      </pivotArea>
    </format>
    <format dxfId="403">
      <pivotArea dataOnly="0" labelOnly="1" fieldPosition="0">
        <references count="6">
          <reference field="0" count="1">
            <x v="12"/>
          </reference>
          <reference field="5" count="1" selected="0">
            <x v="0"/>
          </reference>
          <reference field="6" count="1" selected="0">
            <x v="1"/>
          </reference>
          <reference field="8" count="1" selected="0">
            <x v="4"/>
          </reference>
          <reference field="9" count="1" selected="0">
            <x v="13"/>
          </reference>
          <reference field="10" count="1" selected="0">
            <x v="9"/>
          </reference>
        </references>
      </pivotArea>
    </format>
    <format dxfId="402">
      <pivotArea dataOnly="0" labelOnly="1" fieldPosition="0">
        <references count="6">
          <reference field="0" count="2">
            <x v="13"/>
            <x v="14"/>
          </reference>
          <reference field="5" count="1" selected="0">
            <x v="0"/>
          </reference>
          <reference field="6" count="1" selected="0">
            <x v="6"/>
          </reference>
          <reference field="8" count="1" selected="0">
            <x v="5"/>
          </reference>
          <reference field="9" count="1" selected="0">
            <x v="12"/>
          </reference>
          <reference field="10" count="1" selected="0">
            <x v="21"/>
          </reference>
        </references>
      </pivotArea>
    </format>
    <format dxfId="401">
      <pivotArea dataOnly="0" labelOnly="1" fieldPosition="0">
        <references count="6">
          <reference field="0" count="1">
            <x v="15"/>
          </reference>
          <reference field="5" count="1" selected="0">
            <x v="0"/>
          </reference>
          <reference field="6" count="1" selected="0">
            <x v="9"/>
          </reference>
          <reference field="8" count="1" selected="0">
            <x v="6"/>
          </reference>
          <reference field="9" count="1" selected="0">
            <x v="31"/>
          </reference>
          <reference field="10" count="1" selected="0">
            <x v="13"/>
          </reference>
        </references>
      </pivotArea>
    </format>
    <format dxfId="400">
      <pivotArea dataOnly="0" labelOnly="1" fieldPosition="0">
        <references count="6">
          <reference field="0" count="1">
            <x v="16"/>
          </reference>
          <reference field="5" count="1" selected="0">
            <x v="0"/>
          </reference>
          <reference field="6" count="1" selected="0">
            <x v="0"/>
          </reference>
          <reference field="8" count="1" selected="0">
            <x v="7"/>
          </reference>
          <reference field="9" count="1" selected="0">
            <x v="16"/>
          </reference>
          <reference field="10" count="1" selected="0">
            <x v="23"/>
          </reference>
        </references>
      </pivotArea>
    </format>
    <format dxfId="399">
      <pivotArea dataOnly="0" labelOnly="1" fieldPosition="0">
        <references count="6">
          <reference field="0" count="1">
            <x v="17"/>
          </reference>
          <reference field="5" count="1" selected="0">
            <x v="0"/>
          </reference>
          <reference field="6" count="1" selected="0">
            <x v="2"/>
          </reference>
          <reference field="8" count="1" selected="0">
            <x v="8"/>
          </reference>
          <reference field="9" count="1" selected="0">
            <x v="20"/>
          </reference>
          <reference field="10" count="1" selected="0">
            <x v="16"/>
          </reference>
        </references>
      </pivotArea>
    </format>
    <format dxfId="398">
      <pivotArea dataOnly="0" labelOnly="1" fieldPosition="0">
        <references count="6">
          <reference field="0" count="2">
            <x v="18"/>
            <x v="22"/>
          </reference>
          <reference field="5" count="1" selected="0">
            <x v="1"/>
          </reference>
          <reference field="6" count="1" selected="0">
            <x v="1"/>
          </reference>
          <reference field="8" count="1" selected="0">
            <x v="9"/>
          </reference>
          <reference field="9" count="1" selected="0">
            <x v="28"/>
          </reference>
          <reference field="10" count="1" selected="0">
            <x v="7"/>
          </reference>
        </references>
      </pivotArea>
    </format>
    <format dxfId="397">
      <pivotArea dataOnly="0" labelOnly="1" fieldPosition="0">
        <references count="6">
          <reference field="0" count="1">
            <x v="19"/>
          </reference>
          <reference field="5" count="1" selected="0">
            <x v="1"/>
          </reference>
          <reference field="6" count="1" selected="0">
            <x v="6"/>
          </reference>
          <reference field="8" count="1" selected="0">
            <x v="10"/>
          </reference>
          <reference field="9" count="1" selected="0">
            <x v="22"/>
          </reference>
          <reference field="10" count="1" selected="0">
            <x v="6"/>
          </reference>
        </references>
      </pivotArea>
    </format>
    <format dxfId="396">
      <pivotArea dataOnly="0" labelOnly="1" fieldPosition="0">
        <references count="6">
          <reference field="0" count="1">
            <x v="20"/>
          </reference>
          <reference field="5" count="1" selected="0">
            <x v="1"/>
          </reference>
          <reference field="6" count="1" selected="0">
            <x v="9"/>
          </reference>
          <reference field="8" count="1" selected="0">
            <x v="11"/>
          </reference>
          <reference field="9" count="1" selected="0">
            <x v="27"/>
          </reference>
          <reference field="10" count="1" selected="0">
            <x v="2"/>
          </reference>
        </references>
      </pivotArea>
    </format>
    <format dxfId="395">
      <pivotArea dataOnly="0" labelOnly="1" fieldPosition="0">
        <references count="6">
          <reference field="0" count="1">
            <x v="21"/>
          </reference>
          <reference field="5" count="1" selected="0">
            <x v="1"/>
          </reference>
          <reference field="6" count="1" selected="0">
            <x v="4"/>
          </reference>
          <reference field="8" count="1" selected="0">
            <x v="12"/>
          </reference>
          <reference field="9" count="1" selected="0">
            <x v="20"/>
          </reference>
          <reference field="10" count="1" selected="0">
            <x v="16"/>
          </reference>
        </references>
      </pivotArea>
    </format>
    <format dxfId="394">
      <pivotArea dataOnly="0" labelOnly="1" fieldPosition="0">
        <references count="6">
          <reference field="0" count="1">
            <x v="33"/>
          </reference>
          <reference field="5" count="1" selected="0">
            <x v="2"/>
          </reference>
          <reference field="6" count="1" selected="0">
            <x v="7"/>
          </reference>
          <reference field="8" count="1" selected="0">
            <x v="23"/>
          </reference>
          <reference field="9" count="1" selected="0">
            <x v="36"/>
          </reference>
          <reference field="10" count="1" selected="0">
            <x v="1"/>
          </reference>
        </references>
      </pivotArea>
    </format>
    <format dxfId="393">
      <pivotArea dataOnly="0" labelOnly="1" fieldPosition="0">
        <references count="6">
          <reference field="0" count="1">
            <x v="34"/>
          </reference>
          <reference field="5" count="1" selected="0">
            <x v="2"/>
          </reference>
          <reference field="6" count="1" selected="0">
            <x v="1"/>
          </reference>
          <reference field="8" count="1" selected="0">
            <x v="24"/>
          </reference>
          <reference field="9" count="1" selected="0">
            <x v="20"/>
          </reference>
          <reference field="10" count="1" selected="0">
            <x v="15"/>
          </reference>
        </references>
      </pivotArea>
    </format>
    <format dxfId="392">
      <pivotArea dataOnly="0" labelOnly="1" fieldPosition="0">
        <references count="6">
          <reference field="0" count="3">
            <x v="35"/>
            <x v="36"/>
            <x v="37"/>
          </reference>
          <reference field="5" count="1" selected="0">
            <x v="2"/>
          </reference>
          <reference field="6" count="1" selected="0">
            <x v="6"/>
          </reference>
          <reference field="8" count="1" selected="0">
            <x v="25"/>
          </reference>
          <reference field="9" count="1" selected="0">
            <x v="30"/>
          </reference>
          <reference field="10" count="1" selected="0">
            <x v="2"/>
          </reference>
        </references>
      </pivotArea>
    </format>
    <format dxfId="391">
      <pivotArea dataOnly="0" labelOnly="1" fieldPosition="0">
        <references count="6">
          <reference field="0" count="1">
            <x v="23"/>
          </reference>
          <reference field="5" count="1" selected="0">
            <x v="3"/>
          </reference>
          <reference field="6" count="1" selected="0">
            <x v="3"/>
          </reference>
          <reference field="8" count="1" selected="0">
            <x v="13"/>
          </reference>
          <reference field="9" count="1" selected="0">
            <x v="11"/>
          </reference>
          <reference field="10" count="1" selected="0">
            <x v="2"/>
          </reference>
        </references>
      </pivotArea>
    </format>
    <format dxfId="390">
      <pivotArea dataOnly="0" labelOnly="1" fieldPosition="0">
        <references count="6">
          <reference field="0" count="1">
            <x v="24"/>
          </reference>
          <reference field="5" count="1" selected="0">
            <x v="3"/>
          </reference>
          <reference field="6" count="1" selected="0">
            <x v="1"/>
          </reference>
          <reference field="8" count="1" selected="0">
            <x v="14"/>
          </reference>
          <reference field="9" count="1" selected="0">
            <x v="29"/>
          </reference>
          <reference field="10" count="1" selected="0">
            <x v="0"/>
          </reference>
        </references>
      </pivotArea>
    </format>
    <format dxfId="389">
      <pivotArea dataOnly="0" labelOnly="1" fieldPosition="0">
        <references count="6">
          <reference field="0" count="1">
            <x v="25"/>
          </reference>
          <reference field="5" count="1" selected="0">
            <x v="3"/>
          </reference>
          <reference field="6" count="1" selected="0">
            <x v="7"/>
          </reference>
          <reference field="8" count="1" selected="0">
            <x v="15"/>
          </reference>
          <reference field="9" count="1" selected="0">
            <x v="23"/>
          </reference>
          <reference field="10" count="1" selected="0">
            <x v="4"/>
          </reference>
        </references>
      </pivotArea>
    </format>
    <format dxfId="388">
      <pivotArea dataOnly="0" labelOnly="1" fieldPosition="0">
        <references count="6">
          <reference field="0" count="1">
            <x v="26"/>
          </reference>
          <reference field="5" count="1" selected="0">
            <x v="3"/>
          </reference>
          <reference field="6" count="1" selected="0">
            <x v="8"/>
          </reference>
          <reference field="8" count="1" selected="0">
            <x v="16"/>
          </reference>
          <reference field="9" count="1" selected="0">
            <x v="10"/>
          </reference>
          <reference field="10" count="1" selected="0">
            <x v="18"/>
          </reference>
        </references>
      </pivotArea>
    </format>
    <format dxfId="387">
      <pivotArea dataOnly="0" labelOnly="1" fieldPosition="0">
        <references count="6">
          <reference field="0" count="1">
            <x v="27"/>
          </reference>
          <reference field="5" count="1" selected="0">
            <x v="3"/>
          </reference>
          <reference field="6" count="1" selected="0">
            <x v="0"/>
          </reference>
          <reference field="8" count="1" selected="0">
            <x v="17"/>
          </reference>
          <reference field="9" count="1" selected="0">
            <x v="14"/>
          </reference>
          <reference field="10" count="1" selected="0">
            <x v="20"/>
          </reference>
        </references>
      </pivotArea>
    </format>
    <format dxfId="386">
      <pivotArea dataOnly="0" labelOnly="1" fieldPosition="0">
        <references count="6">
          <reference field="0" count="1">
            <x v="28"/>
          </reference>
          <reference field="5" count="1" selected="0">
            <x v="4"/>
          </reference>
          <reference field="6" count="1" selected="0">
            <x v="0"/>
          </reference>
          <reference field="8" count="1" selected="0">
            <x v="18"/>
          </reference>
          <reference field="9" count="1" selected="0">
            <x v="18"/>
          </reference>
          <reference field="10" count="1" selected="0">
            <x v="3"/>
          </reference>
        </references>
      </pivotArea>
    </format>
    <format dxfId="385">
      <pivotArea dataOnly="0" labelOnly="1" fieldPosition="0">
        <references count="6">
          <reference field="0" count="1">
            <x v="29"/>
          </reference>
          <reference field="5" count="1" selected="0">
            <x v="4"/>
          </reference>
          <reference field="6" count="1" selected="0">
            <x v="5"/>
          </reference>
          <reference field="8" count="1" selected="0">
            <x v="19"/>
          </reference>
          <reference field="9" count="1" selected="0">
            <x v="17"/>
          </reference>
          <reference field="10" count="1" selected="0">
            <x v="0"/>
          </reference>
        </references>
      </pivotArea>
    </format>
    <format dxfId="384">
      <pivotArea dataOnly="0" labelOnly="1" fieldPosition="0">
        <references count="6">
          <reference field="0" count="1">
            <x v="30"/>
          </reference>
          <reference field="5" count="1" selected="0">
            <x v="4"/>
          </reference>
          <reference field="6" count="1" selected="0">
            <x v="9"/>
          </reference>
          <reference field="8" count="1" selected="0">
            <x v="20"/>
          </reference>
          <reference field="9" count="1" selected="0">
            <x v="32"/>
          </reference>
          <reference field="10" count="1" selected="0">
            <x v="5"/>
          </reference>
        </references>
      </pivotArea>
    </format>
    <format dxfId="383">
      <pivotArea dataOnly="0" labelOnly="1" fieldPosition="0">
        <references count="6">
          <reference field="0" count="1">
            <x v="31"/>
          </reference>
          <reference field="5" count="1" selected="0">
            <x v="4"/>
          </reference>
          <reference field="6" count="1" selected="0">
            <x v="6"/>
          </reference>
          <reference field="8" count="1" selected="0">
            <x v="21"/>
          </reference>
          <reference field="9" count="1" selected="0">
            <x v="19"/>
          </reference>
          <reference field="10" count="1" selected="0">
            <x v="0"/>
          </reference>
        </references>
      </pivotArea>
    </format>
    <format dxfId="382">
      <pivotArea dataOnly="0" labelOnly="1" fieldPosition="0">
        <references count="6">
          <reference field="0" count="1">
            <x v="38"/>
          </reference>
          <reference field="5" count="1" selected="0">
            <x v="5"/>
          </reference>
          <reference field="6" count="1" selected="0">
            <x v="1"/>
          </reference>
          <reference field="8" count="1" selected="0">
            <x v="26"/>
          </reference>
          <reference field="9" count="1" selected="0">
            <x v="20"/>
          </reference>
          <reference field="10" count="1" selected="0">
            <x v="16"/>
          </reference>
        </references>
      </pivotArea>
    </format>
    <format dxfId="381">
      <pivotArea dataOnly="0" labelOnly="1" fieldPosition="0">
        <references count="6">
          <reference field="0" count="1">
            <x v="39"/>
          </reference>
          <reference field="5" count="1" selected="0">
            <x v="6"/>
          </reference>
          <reference field="6" count="1" selected="0">
            <x v="9"/>
          </reference>
          <reference field="8" count="1" selected="0">
            <x v="27"/>
          </reference>
          <reference field="9" count="1" selected="0">
            <x v="33"/>
          </reference>
          <reference field="10" count="1" selected="0">
            <x v="16"/>
          </reference>
        </references>
      </pivotArea>
    </format>
    <format dxfId="380">
      <pivotArea dataOnly="0" labelOnly="1" fieldPosition="0">
        <references count="6">
          <reference field="0" count="1">
            <x v="40"/>
          </reference>
          <reference field="5" count="1" selected="0">
            <x v="6"/>
          </reference>
          <reference field="6" count="1" selected="0">
            <x v="0"/>
          </reference>
          <reference field="8" count="1" selected="0">
            <x v="28"/>
          </reference>
          <reference field="9" count="1" selected="0">
            <x v="7"/>
          </reference>
          <reference field="10" count="1" selected="0">
            <x v="17"/>
          </reference>
        </references>
      </pivotArea>
    </format>
    <format dxfId="379">
      <pivotArea dataOnly="0" labelOnly="1" fieldPosition="0">
        <references count="6">
          <reference field="0" count="1">
            <x v="59"/>
          </reference>
          <reference field="5" count="1" selected="0">
            <x v="6"/>
          </reference>
          <reference field="6" count="1" selected="0">
            <x v="10"/>
          </reference>
          <reference field="8" count="1" selected="0">
            <x v="29"/>
          </reference>
          <reference field="9" count="1" selected="0">
            <x v="24"/>
          </reference>
          <reference field="10" count="1" selected="0">
            <x v="23"/>
          </reference>
        </references>
      </pivotArea>
    </format>
    <format dxfId="378">
      <pivotArea dataOnly="0" labelOnly="1" fieldPosition="0">
        <references count="6">
          <reference field="0" count="2">
            <x v="60"/>
            <x v="61"/>
          </reference>
          <reference field="5" count="1" selected="0">
            <x v="6"/>
          </reference>
          <reference field="6" count="1" selected="0">
            <x v="10"/>
          </reference>
          <reference field="8" count="1" selected="0">
            <x v="30"/>
          </reference>
          <reference field="9" count="1" selected="0">
            <x v="6"/>
          </reference>
          <reference field="10" count="1" selected="0">
            <x v="22"/>
          </reference>
        </references>
      </pivotArea>
    </format>
    <format dxfId="377">
      <pivotArea dataOnly="0" labelOnly="1" fieldPosition="0">
        <references count="6">
          <reference field="0" count="2">
            <x v="62"/>
            <x v="63"/>
          </reference>
          <reference field="5" count="1" selected="0">
            <x v="6"/>
          </reference>
          <reference field="6" count="1" selected="0">
            <x v="10"/>
          </reference>
          <reference field="8" count="1" selected="0">
            <x v="31"/>
          </reference>
          <reference field="9" count="1" selected="0">
            <x v="34"/>
          </reference>
          <reference field="10" count="1" selected="0">
            <x v="12"/>
          </reference>
        </references>
      </pivotArea>
    </format>
    <format dxfId="376">
      <pivotArea dataOnly="0" labelOnly="1" fieldPosition="0">
        <references count="6">
          <reference field="0" count="1">
            <x v="64"/>
          </reference>
          <reference field="5" count="1" selected="0">
            <x v="6"/>
          </reference>
          <reference field="6" count="1" selected="0">
            <x v="10"/>
          </reference>
          <reference field="8" count="1" selected="0">
            <x v="32"/>
          </reference>
          <reference field="9" count="1" selected="0">
            <x v="26"/>
          </reference>
          <reference field="10" count="1" selected="0">
            <x v="10"/>
          </reference>
        </references>
      </pivotArea>
    </format>
    <format dxfId="375">
      <pivotArea dataOnly="0" labelOnly="1" fieldPosition="0">
        <references count="6">
          <reference field="0" count="3">
            <x v="41"/>
            <x v="42"/>
            <x v="43"/>
          </reference>
          <reference field="5" count="1" selected="0">
            <x v="6"/>
          </reference>
          <reference field="6" count="1" selected="0">
            <x v="5"/>
          </reference>
          <reference field="8" count="1" selected="0">
            <x v="33"/>
          </reference>
          <reference field="9" count="1" selected="0">
            <x v="9"/>
          </reference>
          <reference field="10" count="1" selected="0">
            <x v="9"/>
          </reference>
        </references>
      </pivotArea>
    </format>
    <format dxfId="374">
      <pivotArea dataOnly="0" labelOnly="1" fieldPosition="0">
        <references count="6">
          <reference field="0" count="3">
            <x v="44"/>
            <x v="45"/>
            <x v="46"/>
          </reference>
          <reference field="5" count="1" selected="0">
            <x v="6"/>
          </reference>
          <reference field="6" count="1" selected="0">
            <x v="6"/>
          </reference>
          <reference field="8" count="1" selected="0">
            <x v="34"/>
          </reference>
          <reference field="9" count="1" selected="0">
            <x v="15"/>
          </reference>
          <reference field="10" count="1" selected="0">
            <x v="11"/>
          </reference>
        </references>
      </pivotArea>
    </format>
    <format dxfId="373">
      <pivotArea dataOnly="0" labelOnly="1" fieldPosition="0">
        <references count="6">
          <reference field="0" count="1">
            <x v="47"/>
          </reference>
          <reference field="5" count="1" selected="0">
            <x v="6"/>
          </reference>
          <reference field="6" count="1" selected="0">
            <x v="6"/>
          </reference>
          <reference field="8" count="1" selected="0">
            <x v="35"/>
          </reference>
          <reference field="9" count="1" selected="0">
            <x v="1"/>
          </reference>
          <reference field="10" count="1" selected="0">
            <x v="11"/>
          </reference>
        </references>
      </pivotArea>
    </format>
    <format dxfId="372">
      <pivotArea dataOnly="0" labelOnly="1" fieldPosition="0">
        <references count="6">
          <reference field="0" count="1">
            <x v="48"/>
          </reference>
          <reference field="5" count="1" selected="0">
            <x v="6"/>
          </reference>
          <reference field="6" count="1" selected="0">
            <x v="6"/>
          </reference>
          <reference field="8" count="1" selected="0">
            <x v="36"/>
          </reference>
          <reference field="9" count="1" selected="0">
            <x v="5"/>
          </reference>
          <reference field="10" count="1" selected="0">
            <x v="19"/>
          </reference>
        </references>
      </pivotArea>
    </format>
    <format dxfId="371">
      <pivotArea dataOnly="0" labelOnly="1" fieldPosition="0">
        <references count="6">
          <reference field="0" count="1">
            <x v="49"/>
          </reference>
          <reference field="5" count="1" selected="0">
            <x v="6"/>
          </reference>
          <reference field="6" count="1" selected="0">
            <x v="6"/>
          </reference>
          <reference field="8" count="1" selected="0">
            <x v="37"/>
          </reference>
          <reference field="9" count="1" selected="0">
            <x v="4"/>
          </reference>
          <reference field="10" count="1" selected="0">
            <x v="19"/>
          </reference>
        </references>
      </pivotArea>
    </format>
    <format dxfId="370">
      <pivotArea dataOnly="0" labelOnly="1" fieldPosition="0">
        <references count="6">
          <reference field="0" count="1">
            <x v="50"/>
          </reference>
          <reference field="5" count="1" selected="0">
            <x v="6"/>
          </reference>
          <reference field="6" count="1" selected="0">
            <x v="0"/>
          </reference>
          <reference field="8" count="1" selected="0">
            <x v="38"/>
          </reference>
          <reference field="9" count="1" selected="0">
            <x v="2"/>
          </reference>
          <reference field="10" count="1" selected="0">
            <x v="14"/>
          </reference>
        </references>
      </pivotArea>
    </format>
    <format dxfId="369">
      <pivotArea dataOnly="0" labelOnly="1" fieldPosition="0">
        <references count="6">
          <reference field="0" count="5">
            <x v="51"/>
            <x v="52"/>
            <x v="53"/>
            <x v="54"/>
            <x v="55"/>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368">
      <pivotArea dataOnly="0" labelOnly="1" fieldPosition="0">
        <references count="6">
          <reference field="0" count="3">
            <x v="56"/>
            <x v="57"/>
            <x v="58"/>
          </reference>
          <reference field="5" count="1" selected="0">
            <x v="6"/>
          </reference>
          <reference field="6" count="1" selected="0">
            <x v="6"/>
          </reference>
          <reference field="8" count="1" selected="0">
            <x v="40"/>
          </reference>
          <reference field="9" count="1" selected="0">
            <x v="0"/>
          </reference>
          <reference field="10" count="1" selected="0">
            <x v="15"/>
          </reference>
        </references>
      </pivotArea>
    </format>
    <format dxfId="367">
      <pivotArea dataOnly="0" labelOnly="1" fieldPosition="0">
        <references count="6">
          <reference field="0" count="1">
            <x v="32"/>
          </reference>
          <reference field="5" count="1" selected="0">
            <x v="7"/>
          </reference>
          <reference field="6" count="1" selected="0">
            <x v="0"/>
          </reference>
          <reference field="8" count="1" selected="0">
            <x v="22"/>
          </reference>
          <reference field="9" count="1" selected="0">
            <x v="25"/>
          </reference>
          <reference field="10" count="1" selected="0">
            <x v="16"/>
          </reference>
        </references>
      </pivotArea>
    </format>
    <format dxfId="366">
      <pivotArea dataOnly="0" labelOnly="1" fieldPosition="0">
        <references count="7">
          <reference field="0" count="1" selected="0">
            <x v="0"/>
          </reference>
          <reference field="1" count="1">
            <x v="7"/>
          </reference>
          <reference field="5" count="1" selected="0">
            <x v="0"/>
          </reference>
          <reference field="6" count="1" selected="0">
            <x v="0"/>
          </reference>
          <reference field="8" count="1" selected="0">
            <x v="0"/>
          </reference>
          <reference field="9" count="1" selected="0">
            <x v="3"/>
          </reference>
          <reference field="10" count="1" selected="0">
            <x v="12"/>
          </reference>
        </references>
      </pivotArea>
    </format>
    <format dxfId="365">
      <pivotArea dataOnly="0" labelOnly="1" fieldPosition="0">
        <references count="7">
          <reference field="0" count="1" selected="0">
            <x v="1"/>
          </reference>
          <reference field="1" count="1">
            <x v="42"/>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364">
      <pivotArea dataOnly="0" labelOnly="1" fieldPosition="0">
        <references count="7">
          <reference field="0" count="1" selected="0">
            <x v="2"/>
          </reference>
          <reference field="1" count="1">
            <x v="5"/>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363">
      <pivotArea dataOnly="0" labelOnly="1" fieldPosition="0">
        <references count="7">
          <reference field="0" count="1" selected="0">
            <x v="3"/>
          </reference>
          <reference field="1" count="1">
            <x v="38"/>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362">
      <pivotArea dataOnly="0" labelOnly="1" fieldPosition="0">
        <references count="7">
          <reference field="0" count="1" selected="0">
            <x v="4"/>
          </reference>
          <reference field="1" count="1">
            <x v="31"/>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361">
      <pivotArea dataOnly="0" labelOnly="1" fieldPosition="0">
        <references count="7">
          <reference field="0" count="1" selected="0">
            <x v="5"/>
          </reference>
          <reference field="1" count="1">
            <x v="4"/>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360">
      <pivotArea dataOnly="0" labelOnly="1" fieldPosition="0">
        <references count="7">
          <reference field="0" count="1" selected="0">
            <x v="6"/>
          </reference>
          <reference field="1" count="1">
            <x v="6"/>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359">
      <pivotArea dataOnly="0" labelOnly="1" fieldPosition="0">
        <references count="7">
          <reference field="0" count="1" selected="0">
            <x v="7"/>
          </reference>
          <reference field="1" count="1">
            <x v="27"/>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358">
      <pivotArea dataOnly="0" labelOnly="1" fieldPosition="0">
        <references count="7">
          <reference field="0" count="1" selected="0">
            <x v="8"/>
          </reference>
          <reference field="1" count="1">
            <x v="57"/>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357">
      <pivotArea dataOnly="0" labelOnly="1" fieldPosition="0">
        <references count="7">
          <reference field="0" count="1" selected="0">
            <x v="9"/>
          </reference>
          <reference field="1" count="1">
            <x v="28"/>
          </reference>
          <reference field="5" count="1" selected="0">
            <x v="0"/>
          </reference>
          <reference field="6" count="1" selected="0">
            <x v="0"/>
          </reference>
          <reference field="8" count="1" selected="0">
            <x v="2"/>
          </reference>
          <reference field="9" count="1" selected="0">
            <x v="8"/>
          </reference>
          <reference field="10" count="1" selected="0">
            <x v="19"/>
          </reference>
        </references>
      </pivotArea>
    </format>
    <format dxfId="356">
      <pivotArea dataOnly="0" labelOnly="1" fieldPosition="0">
        <references count="7">
          <reference field="0" count="1" selected="0">
            <x v="10"/>
          </reference>
          <reference field="1" count="1">
            <x v="44"/>
          </reference>
          <reference field="5" count="1" selected="0">
            <x v="0"/>
          </reference>
          <reference field="6" count="1" selected="0">
            <x v="5"/>
          </reference>
          <reference field="8" count="1" selected="0">
            <x v="3"/>
          </reference>
          <reference field="9" count="1" selected="0">
            <x v="35"/>
          </reference>
          <reference field="10" count="1" selected="0">
            <x v="8"/>
          </reference>
        </references>
      </pivotArea>
    </format>
    <format dxfId="355">
      <pivotArea dataOnly="0" labelOnly="1" fieldPosition="0">
        <references count="7">
          <reference field="0" count="1" selected="0">
            <x v="11"/>
          </reference>
          <reference field="1" count="1">
            <x v="5"/>
          </reference>
          <reference field="5" count="1" selected="0">
            <x v="0"/>
          </reference>
          <reference field="6" count="1" selected="0">
            <x v="5"/>
          </reference>
          <reference field="8" count="1" selected="0">
            <x v="3"/>
          </reference>
          <reference field="9" count="1" selected="0">
            <x v="35"/>
          </reference>
          <reference field="10" count="1" selected="0">
            <x v="8"/>
          </reference>
        </references>
      </pivotArea>
    </format>
    <format dxfId="354">
      <pivotArea dataOnly="0" labelOnly="1" fieldPosition="0">
        <references count="7">
          <reference field="0" count="1" selected="0">
            <x v="12"/>
          </reference>
          <reference field="1" count="1">
            <x v="30"/>
          </reference>
          <reference field="5" count="1" selected="0">
            <x v="0"/>
          </reference>
          <reference field="6" count="1" selected="0">
            <x v="1"/>
          </reference>
          <reference field="8" count="1" selected="0">
            <x v="4"/>
          </reference>
          <reference field="9" count="1" selected="0">
            <x v="13"/>
          </reference>
          <reference field="10" count="1" selected="0">
            <x v="9"/>
          </reference>
        </references>
      </pivotArea>
    </format>
    <format dxfId="353">
      <pivotArea dataOnly="0" labelOnly="1" fieldPosition="0">
        <references count="7">
          <reference field="0" count="1" selected="0">
            <x v="13"/>
          </reference>
          <reference field="1" count="1">
            <x v="54"/>
          </reference>
          <reference field="5" count="1" selected="0">
            <x v="0"/>
          </reference>
          <reference field="6" count="1" selected="0">
            <x v="6"/>
          </reference>
          <reference field="8" count="1" selected="0">
            <x v="5"/>
          </reference>
          <reference field="9" count="1" selected="0">
            <x v="12"/>
          </reference>
          <reference field="10" count="1" selected="0">
            <x v="21"/>
          </reference>
        </references>
      </pivotArea>
    </format>
    <format dxfId="352">
      <pivotArea dataOnly="0" labelOnly="1" fieldPosition="0">
        <references count="7">
          <reference field="0" count="1" selected="0">
            <x v="14"/>
          </reference>
          <reference field="1" count="1">
            <x v="0"/>
          </reference>
          <reference field="5" count="1" selected="0">
            <x v="0"/>
          </reference>
          <reference field="6" count="1" selected="0">
            <x v="6"/>
          </reference>
          <reference field="8" count="1" selected="0">
            <x v="5"/>
          </reference>
          <reference field="9" count="1" selected="0">
            <x v="12"/>
          </reference>
          <reference field="10" count="1" selected="0">
            <x v="21"/>
          </reference>
        </references>
      </pivotArea>
    </format>
    <format dxfId="351">
      <pivotArea dataOnly="0" labelOnly="1" fieldPosition="0">
        <references count="7">
          <reference field="0" count="1" selected="0">
            <x v="15"/>
          </reference>
          <reference field="1" count="1">
            <x v="52"/>
          </reference>
          <reference field="5" count="1" selected="0">
            <x v="0"/>
          </reference>
          <reference field="6" count="1" selected="0">
            <x v="9"/>
          </reference>
          <reference field="8" count="1" selected="0">
            <x v="6"/>
          </reference>
          <reference field="9" count="1" selected="0">
            <x v="31"/>
          </reference>
          <reference field="10" count="1" selected="0">
            <x v="13"/>
          </reference>
        </references>
      </pivotArea>
    </format>
    <format dxfId="350">
      <pivotArea dataOnly="0" labelOnly="1" fieldPosition="0">
        <references count="7">
          <reference field="0" count="1" selected="0">
            <x v="16"/>
          </reference>
          <reference field="1" count="1">
            <x v="29"/>
          </reference>
          <reference field="5" count="1" selected="0">
            <x v="0"/>
          </reference>
          <reference field="6" count="1" selected="0">
            <x v="0"/>
          </reference>
          <reference field="8" count="1" selected="0">
            <x v="7"/>
          </reference>
          <reference field="9" count="1" selected="0">
            <x v="16"/>
          </reference>
          <reference field="10" count="1" selected="0">
            <x v="23"/>
          </reference>
        </references>
      </pivotArea>
    </format>
    <format dxfId="349">
      <pivotArea dataOnly="0" labelOnly="1" fieldPosition="0">
        <references count="7">
          <reference field="0" count="1" selected="0">
            <x v="17"/>
          </reference>
          <reference field="1" count="1">
            <x v="18"/>
          </reference>
          <reference field="5" count="1" selected="0">
            <x v="0"/>
          </reference>
          <reference field="6" count="1" selected="0">
            <x v="2"/>
          </reference>
          <reference field="8" count="1" selected="0">
            <x v="8"/>
          </reference>
          <reference field="9" count="1" selected="0">
            <x v="20"/>
          </reference>
          <reference field="10" count="1" selected="0">
            <x v="16"/>
          </reference>
        </references>
      </pivotArea>
    </format>
    <format dxfId="348">
      <pivotArea dataOnly="0" labelOnly="1" fieldPosition="0">
        <references count="7">
          <reference field="0" count="1" selected="0">
            <x v="18"/>
          </reference>
          <reference field="1" count="1">
            <x v="1"/>
          </reference>
          <reference field="5" count="1" selected="0">
            <x v="1"/>
          </reference>
          <reference field="6" count="1" selected="0">
            <x v="1"/>
          </reference>
          <reference field="8" count="1" selected="0">
            <x v="9"/>
          </reference>
          <reference field="9" count="1" selected="0">
            <x v="28"/>
          </reference>
          <reference field="10" count="1" selected="0">
            <x v="7"/>
          </reference>
        </references>
      </pivotArea>
    </format>
    <format dxfId="347">
      <pivotArea dataOnly="0" labelOnly="1" fieldPosition="0">
        <references count="7">
          <reference field="0" count="1" selected="0">
            <x v="22"/>
          </reference>
          <reference field="1" count="1">
            <x v="47"/>
          </reference>
          <reference field="5" count="1" selected="0">
            <x v="1"/>
          </reference>
          <reference field="6" count="1" selected="0">
            <x v="1"/>
          </reference>
          <reference field="8" count="1" selected="0">
            <x v="9"/>
          </reference>
          <reference field="9" count="1" selected="0">
            <x v="28"/>
          </reference>
          <reference field="10" count="1" selected="0">
            <x v="7"/>
          </reference>
        </references>
      </pivotArea>
    </format>
    <format dxfId="346">
      <pivotArea dataOnly="0" labelOnly="1" fieldPosition="0">
        <references count="7">
          <reference field="0" count="1" selected="0">
            <x v="19"/>
          </reference>
          <reference field="1" count="1">
            <x v="6"/>
          </reference>
          <reference field="5" count="1" selected="0">
            <x v="1"/>
          </reference>
          <reference field="6" count="1" selected="0">
            <x v="6"/>
          </reference>
          <reference field="8" count="1" selected="0">
            <x v="10"/>
          </reference>
          <reference field="9" count="1" selected="0">
            <x v="22"/>
          </reference>
          <reference field="10" count="1" selected="0">
            <x v="6"/>
          </reference>
        </references>
      </pivotArea>
    </format>
    <format dxfId="345">
      <pivotArea dataOnly="0" labelOnly="1" fieldPosition="0">
        <references count="7">
          <reference field="0" count="1" selected="0">
            <x v="20"/>
          </reference>
          <reference field="1" count="1">
            <x v="3"/>
          </reference>
          <reference field="5" count="1" selected="0">
            <x v="1"/>
          </reference>
          <reference field="6" count="1" selected="0">
            <x v="9"/>
          </reference>
          <reference field="8" count="1" selected="0">
            <x v="11"/>
          </reference>
          <reference field="9" count="1" selected="0">
            <x v="27"/>
          </reference>
          <reference field="10" count="1" selected="0">
            <x v="2"/>
          </reference>
        </references>
      </pivotArea>
    </format>
    <format dxfId="344">
      <pivotArea dataOnly="0" labelOnly="1" fieldPosition="0">
        <references count="7">
          <reference field="0" count="1" selected="0">
            <x v="21"/>
          </reference>
          <reference field="1" count="1">
            <x v="18"/>
          </reference>
          <reference field="5" count="1" selected="0">
            <x v="1"/>
          </reference>
          <reference field="6" count="1" selected="0">
            <x v="4"/>
          </reference>
          <reference field="8" count="1" selected="0">
            <x v="12"/>
          </reference>
          <reference field="9" count="1" selected="0">
            <x v="20"/>
          </reference>
          <reference field="10" count="1" selected="0">
            <x v="16"/>
          </reference>
        </references>
      </pivotArea>
    </format>
    <format dxfId="343">
      <pivotArea dataOnly="0" labelOnly="1" fieldPosition="0">
        <references count="7">
          <reference field="0" count="1" selected="0">
            <x v="33"/>
          </reference>
          <reference field="1" count="1">
            <x v="39"/>
          </reference>
          <reference field="5" count="1" selected="0">
            <x v="2"/>
          </reference>
          <reference field="6" count="1" selected="0">
            <x v="7"/>
          </reference>
          <reference field="8" count="1" selected="0">
            <x v="23"/>
          </reference>
          <reference field="9" count="1" selected="0">
            <x v="36"/>
          </reference>
          <reference field="10" count="1" selected="0">
            <x v="1"/>
          </reference>
        </references>
      </pivotArea>
    </format>
    <format dxfId="342">
      <pivotArea dataOnly="0" labelOnly="1" fieldPosition="0">
        <references count="7">
          <reference field="0" count="1" selected="0">
            <x v="34"/>
          </reference>
          <reference field="1" count="1">
            <x v="18"/>
          </reference>
          <reference field="5" count="1" selected="0">
            <x v="2"/>
          </reference>
          <reference field="6" count="1" selected="0">
            <x v="1"/>
          </reference>
          <reference field="8" count="1" selected="0">
            <x v="24"/>
          </reference>
          <reference field="9" count="1" selected="0">
            <x v="20"/>
          </reference>
          <reference field="10" count="1" selected="0">
            <x v="15"/>
          </reference>
        </references>
      </pivotArea>
    </format>
    <format dxfId="341">
      <pivotArea dataOnly="0" labelOnly="1" fieldPosition="0">
        <references count="7">
          <reference field="0" count="1" selected="0">
            <x v="35"/>
          </reference>
          <reference field="1" count="1">
            <x v="51"/>
          </reference>
          <reference field="5" count="1" selected="0">
            <x v="2"/>
          </reference>
          <reference field="6" count="1" selected="0">
            <x v="6"/>
          </reference>
          <reference field="8" count="1" selected="0">
            <x v="25"/>
          </reference>
          <reference field="9" count="1" selected="0">
            <x v="30"/>
          </reference>
          <reference field="10" count="1" selected="0">
            <x v="2"/>
          </reference>
        </references>
      </pivotArea>
    </format>
    <format dxfId="340">
      <pivotArea dataOnly="0" labelOnly="1" fieldPosition="0">
        <references count="7">
          <reference field="0" count="1" selected="0">
            <x v="36"/>
          </reference>
          <reference field="1" count="1">
            <x v="41"/>
          </reference>
          <reference field="5" count="1" selected="0">
            <x v="2"/>
          </reference>
          <reference field="6" count="1" selected="0">
            <x v="6"/>
          </reference>
          <reference field="8" count="1" selected="0">
            <x v="25"/>
          </reference>
          <reference field="9" count="1" selected="0">
            <x v="30"/>
          </reference>
          <reference field="10" count="1" selected="0">
            <x v="2"/>
          </reference>
        </references>
      </pivotArea>
    </format>
    <format dxfId="339">
      <pivotArea dataOnly="0" labelOnly="1" fieldPosition="0">
        <references count="7">
          <reference field="0" count="1" selected="0">
            <x v="37"/>
          </reference>
          <reference field="1" count="1">
            <x v="17"/>
          </reference>
          <reference field="5" count="1" selected="0">
            <x v="2"/>
          </reference>
          <reference field="6" count="1" selected="0">
            <x v="6"/>
          </reference>
          <reference field="8" count="1" selected="0">
            <x v="25"/>
          </reference>
          <reference field="9" count="1" selected="0">
            <x v="30"/>
          </reference>
          <reference field="10" count="1" selected="0">
            <x v="2"/>
          </reference>
        </references>
      </pivotArea>
    </format>
    <format dxfId="338">
      <pivotArea dataOnly="0" labelOnly="1" fieldPosition="0">
        <references count="7">
          <reference field="0" count="1" selected="0">
            <x v="23"/>
          </reference>
          <reference field="1" count="1">
            <x v="46"/>
          </reference>
          <reference field="5" count="1" selected="0">
            <x v="3"/>
          </reference>
          <reference field="6" count="1" selected="0">
            <x v="3"/>
          </reference>
          <reference field="8" count="1" selected="0">
            <x v="13"/>
          </reference>
          <reference field="9" count="1" selected="0">
            <x v="11"/>
          </reference>
          <reference field="10" count="1" selected="0">
            <x v="2"/>
          </reference>
        </references>
      </pivotArea>
    </format>
    <format dxfId="337">
      <pivotArea dataOnly="0" labelOnly="1" fieldPosition="0">
        <references count="7">
          <reference field="0" count="1" selected="0">
            <x v="24"/>
          </reference>
          <reference field="1" count="1">
            <x v="40"/>
          </reference>
          <reference field="5" count="1" selected="0">
            <x v="3"/>
          </reference>
          <reference field="6" count="1" selected="0">
            <x v="1"/>
          </reference>
          <reference field="8" count="1" selected="0">
            <x v="14"/>
          </reference>
          <reference field="9" count="1" selected="0">
            <x v="29"/>
          </reference>
          <reference field="10" count="1" selected="0">
            <x v="0"/>
          </reference>
        </references>
      </pivotArea>
    </format>
    <format dxfId="336">
      <pivotArea dataOnly="0" labelOnly="1" fieldPosition="0">
        <references count="7">
          <reference field="0" count="1" selected="0">
            <x v="25"/>
          </reference>
          <reference field="1" count="1">
            <x v="37"/>
          </reference>
          <reference field="5" count="1" selected="0">
            <x v="3"/>
          </reference>
          <reference field="6" count="1" selected="0">
            <x v="7"/>
          </reference>
          <reference field="8" count="1" selected="0">
            <x v="15"/>
          </reference>
          <reference field="9" count="1" selected="0">
            <x v="23"/>
          </reference>
          <reference field="10" count="1" selected="0">
            <x v="4"/>
          </reference>
        </references>
      </pivotArea>
    </format>
    <format dxfId="335">
      <pivotArea dataOnly="0" labelOnly="1" fieldPosition="0">
        <references count="7">
          <reference field="0" count="1" selected="0">
            <x v="26"/>
          </reference>
          <reference field="1" count="1">
            <x v="33"/>
          </reference>
          <reference field="5" count="1" selected="0">
            <x v="3"/>
          </reference>
          <reference field="6" count="1" selected="0">
            <x v="8"/>
          </reference>
          <reference field="8" count="1" selected="0">
            <x v="16"/>
          </reference>
          <reference field="9" count="1" selected="0">
            <x v="10"/>
          </reference>
          <reference field="10" count="1" selected="0">
            <x v="18"/>
          </reference>
        </references>
      </pivotArea>
    </format>
    <format dxfId="334">
      <pivotArea dataOnly="0" labelOnly="1" fieldPosition="0">
        <references count="7">
          <reference field="0" count="1" selected="0">
            <x v="27"/>
          </reference>
          <reference field="1" count="1">
            <x v="34"/>
          </reference>
          <reference field="5" count="1" selected="0">
            <x v="3"/>
          </reference>
          <reference field="6" count="1" selected="0">
            <x v="0"/>
          </reference>
          <reference field="8" count="1" selected="0">
            <x v="17"/>
          </reference>
          <reference field="9" count="1" selected="0">
            <x v="14"/>
          </reference>
          <reference field="10" count="1" selected="0">
            <x v="20"/>
          </reference>
        </references>
      </pivotArea>
    </format>
    <format dxfId="333">
      <pivotArea dataOnly="0" labelOnly="1" fieldPosition="0">
        <references count="7">
          <reference field="0" count="1" selected="0">
            <x v="28"/>
          </reference>
          <reference field="1" count="1">
            <x v="50"/>
          </reference>
          <reference field="5" count="1" selected="0">
            <x v="4"/>
          </reference>
          <reference field="6" count="1" selected="0">
            <x v="0"/>
          </reference>
          <reference field="8" count="1" selected="0">
            <x v="18"/>
          </reference>
          <reference field="9" count="1" selected="0">
            <x v="18"/>
          </reference>
          <reference field="10" count="1" selected="0">
            <x v="3"/>
          </reference>
        </references>
      </pivotArea>
    </format>
    <format dxfId="332">
      <pivotArea dataOnly="0" labelOnly="1" fieldPosition="0">
        <references count="7">
          <reference field="0" count="1" selected="0">
            <x v="29"/>
          </reference>
          <reference field="1" count="1">
            <x v="49"/>
          </reference>
          <reference field="5" count="1" selected="0">
            <x v="4"/>
          </reference>
          <reference field="6" count="1" selected="0">
            <x v="5"/>
          </reference>
          <reference field="8" count="1" selected="0">
            <x v="19"/>
          </reference>
          <reference field="9" count="1" selected="0">
            <x v="17"/>
          </reference>
          <reference field="10" count="1" selected="0">
            <x v="0"/>
          </reference>
        </references>
      </pivotArea>
    </format>
    <format dxfId="331">
      <pivotArea dataOnly="0" labelOnly="1" fieldPosition="0">
        <references count="7">
          <reference field="0" count="1" selected="0">
            <x v="30"/>
          </reference>
          <reference field="1" count="1">
            <x v="35"/>
          </reference>
          <reference field="5" count="1" selected="0">
            <x v="4"/>
          </reference>
          <reference field="6" count="1" selected="0">
            <x v="9"/>
          </reference>
          <reference field="8" count="1" selected="0">
            <x v="20"/>
          </reference>
          <reference field="9" count="1" selected="0">
            <x v="32"/>
          </reference>
          <reference field="10" count="1" selected="0">
            <x v="5"/>
          </reference>
        </references>
      </pivotArea>
    </format>
    <format dxfId="330">
      <pivotArea dataOnly="0" labelOnly="1" fieldPosition="0">
        <references count="7">
          <reference field="0" count="1" selected="0">
            <x v="31"/>
          </reference>
          <reference field="1" count="1">
            <x v="48"/>
          </reference>
          <reference field="5" count="1" selected="0">
            <x v="4"/>
          </reference>
          <reference field="6" count="1" selected="0">
            <x v="6"/>
          </reference>
          <reference field="8" count="1" selected="0">
            <x v="21"/>
          </reference>
          <reference field="9" count="1" selected="0">
            <x v="19"/>
          </reference>
          <reference field="10" count="1" selected="0">
            <x v="0"/>
          </reference>
        </references>
      </pivotArea>
    </format>
    <format dxfId="329">
      <pivotArea dataOnly="0" labelOnly="1" fieldPosition="0">
        <references count="7">
          <reference field="0" count="1" selected="0">
            <x v="38"/>
          </reference>
          <reference field="1" count="1">
            <x v="18"/>
          </reference>
          <reference field="5" count="1" selected="0">
            <x v="5"/>
          </reference>
          <reference field="6" count="1" selected="0">
            <x v="1"/>
          </reference>
          <reference field="8" count="1" selected="0">
            <x v="26"/>
          </reference>
          <reference field="9" count="1" selected="0">
            <x v="20"/>
          </reference>
          <reference field="10" count="1" selected="0">
            <x v="16"/>
          </reference>
        </references>
      </pivotArea>
    </format>
    <format dxfId="328">
      <pivotArea dataOnly="0" labelOnly="1" fieldPosition="0">
        <references count="7">
          <reference field="0" count="1" selected="0">
            <x v="39"/>
          </reference>
          <reference field="1" count="1">
            <x v="58"/>
          </reference>
          <reference field="5" count="1" selected="0">
            <x v="6"/>
          </reference>
          <reference field="6" count="1" selected="0">
            <x v="9"/>
          </reference>
          <reference field="8" count="1" selected="0">
            <x v="27"/>
          </reference>
          <reference field="9" count="1" selected="0">
            <x v="33"/>
          </reference>
          <reference field="10" count="1" selected="0">
            <x v="16"/>
          </reference>
        </references>
      </pivotArea>
    </format>
    <format dxfId="327">
      <pivotArea dataOnly="0" labelOnly="1" fieldPosition="0">
        <references count="7">
          <reference field="0" count="1" selected="0">
            <x v="40"/>
          </reference>
          <reference field="1" count="1">
            <x v="24"/>
          </reference>
          <reference field="5" count="1" selected="0">
            <x v="6"/>
          </reference>
          <reference field="6" count="1" selected="0">
            <x v="0"/>
          </reference>
          <reference field="8" count="1" selected="0">
            <x v="28"/>
          </reference>
          <reference field="9" count="1" selected="0">
            <x v="7"/>
          </reference>
          <reference field="10" count="1" selected="0">
            <x v="17"/>
          </reference>
        </references>
      </pivotArea>
    </format>
    <format dxfId="326">
      <pivotArea dataOnly="0" labelOnly="1" fieldPosition="0">
        <references count="7">
          <reference field="0" count="1" selected="0">
            <x v="59"/>
          </reference>
          <reference field="1" count="1">
            <x v="56"/>
          </reference>
          <reference field="5" count="1" selected="0">
            <x v="6"/>
          </reference>
          <reference field="6" count="1" selected="0">
            <x v="10"/>
          </reference>
          <reference field="8" count="1" selected="0">
            <x v="29"/>
          </reference>
          <reference field="9" count="1" selected="0">
            <x v="24"/>
          </reference>
          <reference field="10" count="1" selected="0">
            <x v="23"/>
          </reference>
        </references>
      </pivotArea>
    </format>
    <format dxfId="325">
      <pivotArea dataOnly="0" labelOnly="1" fieldPosition="0">
        <references count="7">
          <reference field="0" count="1" selected="0">
            <x v="60"/>
          </reference>
          <reference field="1" count="1">
            <x v="45"/>
          </reference>
          <reference field="5" count="1" selected="0">
            <x v="6"/>
          </reference>
          <reference field="6" count="1" selected="0">
            <x v="10"/>
          </reference>
          <reference field="8" count="1" selected="0">
            <x v="30"/>
          </reference>
          <reference field="9" count="1" selected="0">
            <x v="6"/>
          </reference>
          <reference field="10" count="1" selected="0">
            <x v="22"/>
          </reference>
        </references>
      </pivotArea>
    </format>
    <format dxfId="324">
      <pivotArea dataOnly="0" labelOnly="1" fieldPosition="0">
        <references count="7">
          <reference field="0" count="1" selected="0">
            <x v="61"/>
          </reference>
          <reference field="1" count="1">
            <x v="36"/>
          </reference>
          <reference field="5" count="1" selected="0">
            <x v="6"/>
          </reference>
          <reference field="6" count="1" selected="0">
            <x v="10"/>
          </reference>
          <reference field="8" count="1" selected="0">
            <x v="30"/>
          </reference>
          <reference field="9" count="1" selected="0">
            <x v="6"/>
          </reference>
          <reference field="10" count="1" selected="0">
            <x v="22"/>
          </reference>
        </references>
      </pivotArea>
    </format>
    <format dxfId="323">
      <pivotArea dataOnly="0" labelOnly="1" fieldPosition="0">
        <references count="7">
          <reference field="0" count="1" selected="0">
            <x v="62"/>
          </reference>
          <reference field="1" count="1">
            <x v="59"/>
          </reference>
          <reference field="5" count="1" selected="0">
            <x v="6"/>
          </reference>
          <reference field="6" count="1" selected="0">
            <x v="10"/>
          </reference>
          <reference field="8" count="1" selected="0">
            <x v="31"/>
          </reference>
          <reference field="9" count="1" selected="0">
            <x v="34"/>
          </reference>
          <reference field="10" count="1" selected="0">
            <x v="12"/>
          </reference>
        </references>
      </pivotArea>
    </format>
    <format dxfId="322">
      <pivotArea dataOnly="0" labelOnly="1" fieldPosition="0">
        <references count="7">
          <reference field="0" count="1" selected="0">
            <x v="63"/>
          </reference>
          <reference field="1" count="1">
            <x v="2"/>
          </reference>
          <reference field="5" count="1" selected="0">
            <x v="6"/>
          </reference>
          <reference field="6" count="1" selected="0">
            <x v="10"/>
          </reference>
          <reference field="8" count="1" selected="0">
            <x v="31"/>
          </reference>
          <reference field="9" count="1" selected="0">
            <x v="34"/>
          </reference>
          <reference field="10" count="1" selected="0">
            <x v="12"/>
          </reference>
        </references>
      </pivotArea>
    </format>
    <format dxfId="321">
      <pivotArea dataOnly="0" labelOnly="1" fieldPosition="0">
        <references count="7">
          <reference field="0" count="1" selected="0">
            <x v="64"/>
          </reference>
          <reference field="1" count="1">
            <x v="32"/>
          </reference>
          <reference field="5" count="1" selected="0">
            <x v="6"/>
          </reference>
          <reference field="6" count="1" selected="0">
            <x v="10"/>
          </reference>
          <reference field="8" count="1" selected="0">
            <x v="32"/>
          </reference>
          <reference field="9" count="1" selected="0">
            <x v="26"/>
          </reference>
          <reference field="10" count="1" selected="0">
            <x v="10"/>
          </reference>
        </references>
      </pivotArea>
    </format>
    <format dxfId="320">
      <pivotArea dataOnly="0" labelOnly="1" fieldPosition="0">
        <references count="7">
          <reference field="0" count="1" selected="0">
            <x v="41"/>
          </reference>
          <reference field="1" count="1">
            <x v="23"/>
          </reference>
          <reference field="5" count="1" selected="0">
            <x v="6"/>
          </reference>
          <reference field="6" count="1" selected="0">
            <x v="5"/>
          </reference>
          <reference field="8" count="1" selected="0">
            <x v="33"/>
          </reference>
          <reference field="9" count="1" selected="0">
            <x v="9"/>
          </reference>
          <reference field="10" count="1" selected="0">
            <x v="9"/>
          </reference>
        </references>
      </pivotArea>
    </format>
    <format dxfId="319">
      <pivotArea dataOnly="0" labelOnly="1" fieldPosition="0">
        <references count="7">
          <reference field="0" count="1" selected="0">
            <x v="42"/>
          </reference>
          <reference field="1" count="1">
            <x v="22"/>
          </reference>
          <reference field="5" count="1" selected="0">
            <x v="6"/>
          </reference>
          <reference field="6" count="1" selected="0">
            <x v="5"/>
          </reference>
          <reference field="8" count="1" selected="0">
            <x v="33"/>
          </reference>
          <reference field="9" count="1" selected="0">
            <x v="9"/>
          </reference>
          <reference field="10" count="1" selected="0">
            <x v="9"/>
          </reference>
        </references>
      </pivotArea>
    </format>
    <format dxfId="318">
      <pivotArea dataOnly="0" labelOnly="1" fieldPosition="0">
        <references count="7">
          <reference field="0" count="1" selected="0">
            <x v="43"/>
          </reference>
          <reference field="1" count="1">
            <x v="12"/>
          </reference>
          <reference field="5" count="1" selected="0">
            <x v="6"/>
          </reference>
          <reference field="6" count="1" selected="0">
            <x v="5"/>
          </reference>
          <reference field="8" count="1" selected="0">
            <x v="33"/>
          </reference>
          <reference field="9" count="1" selected="0">
            <x v="9"/>
          </reference>
          <reference field="10" count="1" selected="0">
            <x v="9"/>
          </reference>
        </references>
      </pivotArea>
    </format>
    <format dxfId="317">
      <pivotArea dataOnly="0" labelOnly="1" fieldPosition="0">
        <references count="7">
          <reference field="0" count="1" selected="0">
            <x v="44"/>
          </reference>
          <reference field="1" count="1">
            <x v="26"/>
          </reference>
          <reference field="5" count="1" selected="0">
            <x v="6"/>
          </reference>
          <reference field="6" count="1" selected="0">
            <x v="6"/>
          </reference>
          <reference field="8" count="1" selected="0">
            <x v="34"/>
          </reference>
          <reference field="9" count="1" selected="0">
            <x v="15"/>
          </reference>
          <reference field="10" count="1" selected="0">
            <x v="11"/>
          </reference>
        </references>
      </pivotArea>
    </format>
    <format dxfId="316">
      <pivotArea dataOnly="0" labelOnly="1" fieldPosition="0">
        <references count="7">
          <reference field="0" count="1" selected="0">
            <x v="45"/>
          </reference>
          <reference field="1" count="1">
            <x v="53"/>
          </reference>
          <reference field="5" count="1" selected="0">
            <x v="6"/>
          </reference>
          <reference field="6" count="1" selected="0">
            <x v="6"/>
          </reference>
          <reference field="8" count="1" selected="0">
            <x v="34"/>
          </reference>
          <reference field="9" count="1" selected="0">
            <x v="15"/>
          </reference>
          <reference field="10" count="1" selected="0">
            <x v="11"/>
          </reference>
        </references>
      </pivotArea>
    </format>
    <format dxfId="315">
      <pivotArea dataOnly="0" labelOnly="1" fieldPosition="0">
        <references count="7">
          <reference field="0" count="1" selected="0">
            <x v="46"/>
          </reference>
          <reference field="1" count="1">
            <x v="25"/>
          </reference>
          <reference field="5" count="1" selected="0">
            <x v="6"/>
          </reference>
          <reference field="6" count="1" selected="0">
            <x v="6"/>
          </reference>
          <reference field="8" count="1" selected="0">
            <x v="34"/>
          </reference>
          <reference field="9" count="1" selected="0">
            <x v="15"/>
          </reference>
          <reference field="10" count="1" selected="0">
            <x v="11"/>
          </reference>
        </references>
      </pivotArea>
    </format>
    <format dxfId="314">
      <pivotArea dataOnly="0" labelOnly="1" fieldPosition="0">
        <references count="7">
          <reference field="0" count="1" selected="0">
            <x v="47"/>
          </reference>
          <reference field="1" count="1">
            <x v="16"/>
          </reference>
          <reference field="5" count="1" selected="0">
            <x v="6"/>
          </reference>
          <reference field="6" count="1" selected="0">
            <x v="6"/>
          </reference>
          <reference field="8" count="1" selected="0">
            <x v="35"/>
          </reference>
          <reference field="9" count="1" selected="0">
            <x v="1"/>
          </reference>
          <reference field="10" count="1" selected="0">
            <x v="11"/>
          </reference>
        </references>
      </pivotArea>
    </format>
    <format dxfId="313">
      <pivotArea dataOnly="0" labelOnly="1" fieldPosition="0">
        <references count="7">
          <reference field="0" count="1" selected="0">
            <x v="48"/>
          </reference>
          <reference field="1" count="1">
            <x v="21"/>
          </reference>
          <reference field="5" count="1" selected="0">
            <x v="6"/>
          </reference>
          <reference field="6" count="1" selected="0">
            <x v="6"/>
          </reference>
          <reference field="8" count="1" selected="0">
            <x v="36"/>
          </reference>
          <reference field="9" count="1" selected="0">
            <x v="5"/>
          </reference>
          <reference field="10" count="1" selected="0">
            <x v="19"/>
          </reference>
        </references>
      </pivotArea>
    </format>
    <format dxfId="312">
      <pivotArea dataOnly="0" labelOnly="1" fieldPosition="0">
        <references count="7">
          <reference field="0" count="1" selected="0">
            <x v="49"/>
          </reference>
          <reference field="1" count="1">
            <x v="20"/>
          </reference>
          <reference field="5" count="1" selected="0">
            <x v="6"/>
          </reference>
          <reference field="6" count="1" selected="0">
            <x v="6"/>
          </reference>
          <reference field="8" count="1" selected="0">
            <x v="37"/>
          </reference>
          <reference field="9" count="1" selected="0">
            <x v="4"/>
          </reference>
          <reference field="10" count="1" selected="0">
            <x v="19"/>
          </reference>
        </references>
      </pivotArea>
    </format>
    <format dxfId="311">
      <pivotArea dataOnly="0" labelOnly="1" fieldPosition="0">
        <references count="7">
          <reference field="0" count="1" selected="0">
            <x v="50"/>
          </reference>
          <reference field="1" count="1">
            <x v="19"/>
          </reference>
          <reference field="5" count="1" selected="0">
            <x v="6"/>
          </reference>
          <reference field="6" count="1" selected="0">
            <x v="0"/>
          </reference>
          <reference field="8" count="1" selected="0">
            <x v="38"/>
          </reference>
          <reference field="9" count="1" selected="0">
            <x v="2"/>
          </reference>
          <reference field="10" count="1" selected="0">
            <x v="14"/>
          </reference>
        </references>
      </pivotArea>
    </format>
    <format dxfId="310">
      <pivotArea dataOnly="0" labelOnly="1" fieldPosition="0">
        <references count="7">
          <reference field="0" count="1" selected="0">
            <x v="51"/>
          </reference>
          <reference field="1" count="1">
            <x v="15"/>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309">
      <pivotArea dataOnly="0" labelOnly="1" fieldPosition="0">
        <references count="7">
          <reference field="0" count="1" selected="0">
            <x v="52"/>
          </reference>
          <reference field="1" count="1">
            <x v="60"/>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308">
      <pivotArea dataOnly="0" labelOnly="1" fieldPosition="0">
        <references count="7">
          <reference field="0" count="1" selected="0">
            <x v="53"/>
          </reference>
          <reference field="1" count="1">
            <x v="61"/>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307">
      <pivotArea dataOnly="0" labelOnly="1" fieldPosition="0">
        <references count="7">
          <reference field="0" count="1" selected="0">
            <x v="54"/>
          </reference>
          <reference field="1" count="1">
            <x v="62"/>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306">
      <pivotArea dataOnly="0" labelOnly="1" fieldPosition="0">
        <references count="7">
          <reference field="0" count="1" selected="0">
            <x v="55"/>
          </reference>
          <reference field="1" count="1">
            <x v="63"/>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305">
      <pivotArea dataOnly="0" labelOnly="1" fieldPosition="0">
        <references count="7">
          <reference field="0" count="1" selected="0">
            <x v="56"/>
          </reference>
          <reference field="1" count="1">
            <x v="43"/>
          </reference>
          <reference field="5" count="1" selected="0">
            <x v="6"/>
          </reference>
          <reference field="6" count="1" selected="0">
            <x v="6"/>
          </reference>
          <reference field="8" count="1" selected="0">
            <x v="40"/>
          </reference>
          <reference field="9" count="1" selected="0">
            <x v="0"/>
          </reference>
          <reference field="10" count="1" selected="0">
            <x v="15"/>
          </reference>
        </references>
      </pivotArea>
    </format>
    <format dxfId="304">
      <pivotArea dataOnly="0" labelOnly="1" fieldPosition="0">
        <references count="7">
          <reference field="0" count="1" selected="0">
            <x v="57"/>
          </reference>
          <reference field="1" count="1">
            <x v="13"/>
          </reference>
          <reference field="5" count="1" selected="0">
            <x v="6"/>
          </reference>
          <reference field="6" count="1" selected="0">
            <x v="6"/>
          </reference>
          <reference field="8" count="1" selected="0">
            <x v="40"/>
          </reference>
          <reference field="9" count="1" selected="0">
            <x v="0"/>
          </reference>
          <reference field="10" count="1" selected="0">
            <x v="15"/>
          </reference>
        </references>
      </pivotArea>
    </format>
    <format dxfId="303">
      <pivotArea dataOnly="0" labelOnly="1" fieldPosition="0">
        <references count="7">
          <reference field="0" count="1" selected="0">
            <x v="58"/>
          </reference>
          <reference field="1" count="1">
            <x v="14"/>
          </reference>
          <reference field="5" count="1" selected="0">
            <x v="6"/>
          </reference>
          <reference field="6" count="1" selected="0">
            <x v="6"/>
          </reference>
          <reference field="8" count="1" selected="0">
            <x v="40"/>
          </reference>
          <reference field="9" count="1" selected="0">
            <x v="0"/>
          </reference>
          <reference field="10" count="1" selected="0">
            <x v="15"/>
          </reference>
        </references>
      </pivotArea>
    </format>
    <format dxfId="302">
      <pivotArea dataOnly="0" labelOnly="1" fieldPosition="0">
        <references count="7">
          <reference field="0" count="1" selected="0">
            <x v="32"/>
          </reference>
          <reference field="1" count="1">
            <x v="55"/>
          </reference>
          <reference field="5" count="1" selected="0">
            <x v="7"/>
          </reference>
          <reference field="6" count="1" selected="0">
            <x v="0"/>
          </reference>
          <reference field="8" count="1" selected="0">
            <x v="22"/>
          </reference>
          <reference field="9" count="1" selected="0">
            <x v="25"/>
          </reference>
          <reference field="10" count="1" selected="0">
            <x v="16"/>
          </reference>
        </references>
      </pivotArea>
    </format>
    <format dxfId="301">
      <pivotArea dataOnly="0" labelOnly="1" fieldPosition="0">
        <references count="8">
          <reference field="0" count="1" selected="0">
            <x v="0"/>
          </reference>
          <reference field="1" count="1" selected="0">
            <x v="7"/>
          </reference>
          <reference field="2" count="1">
            <x v="15"/>
          </reference>
          <reference field="5" count="1" selected="0">
            <x v="0"/>
          </reference>
          <reference field="6" count="1" selected="0">
            <x v="0"/>
          </reference>
          <reference field="8" count="1" selected="0">
            <x v="0"/>
          </reference>
          <reference field="9" count="1" selected="0">
            <x v="3"/>
          </reference>
          <reference field="10" count="1" selected="0">
            <x v="12"/>
          </reference>
        </references>
      </pivotArea>
    </format>
    <format dxfId="300">
      <pivotArea dataOnly="0" labelOnly="1" fieldPosition="0">
        <references count="8">
          <reference field="0" count="1" selected="0">
            <x v="1"/>
          </reference>
          <reference field="1" count="1" selected="0">
            <x v="42"/>
          </reference>
          <reference field="2" count="1">
            <x v="29"/>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299">
      <pivotArea dataOnly="0" labelOnly="1" fieldPosition="0">
        <references count="8">
          <reference field="0" count="1" selected="0">
            <x v="2"/>
          </reference>
          <reference field="1" count="1" selected="0">
            <x v="5"/>
          </reference>
          <reference field="2" count="1">
            <x v="12"/>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298">
      <pivotArea dataOnly="0" labelOnly="1" fieldPosition="0">
        <references count="8">
          <reference field="0" count="1" selected="0">
            <x v="3"/>
          </reference>
          <reference field="1" count="1" selected="0">
            <x v="38"/>
          </reference>
          <reference field="2" count="1">
            <x v="34"/>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297">
      <pivotArea dataOnly="0" labelOnly="1" fieldPosition="0">
        <references count="8">
          <reference field="0" count="1" selected="0">
            <x v="4"/>
          </reference>
          <reference field="1" count="1" selected="0">
            <x v="31"/>
          </reference>
          <reference field="2" count="1">
            <x v="34"/>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296">
      <pivotArea dataOnly="0" labelOnly="1" fieldPosition="0">
        <references count="8">
          <reference field="0" count="1" selected="0">
            <x v="5"/>
          </reference>
          <reference field="1" count="1" selected="0">
            <x v="4"/>
          </reference>
          <reference field="2" count="1">
            <x v="12"/>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295">
      <pivotArea dataOnly="0" labelOnly="1" fieldPosition="0">
        <references count="8">
          <reference field="0" count="1" selected="0">
            <x v="6"/>
          </reference>
          <reference field="1" count="1" selected="0">
            <x v="6"/>
          </reference>
          <reference field="2" count="1">
            <x v="12"/>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294">
      <pivotArea dataOnly="0" labelOnly="1" fieldPosition="0">
        <references count="8">
          <reference field="0" count="1" selected="0">
            <x v="7"/>
          </reference>
          <reference field="1" count="1" selected="0">
            <x v="27"/>
          </reference>
          <reference field="2" count="1">
            <x v="21"/>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293">
      <pivotArea dataOnly="0" labelOnly="1" fieldPosition="0">
        <references count="8">
          <reference field="0" count="1" selected="0">
            <x v="8"/>
          </reference>
          <reference field="1" count="1" selected="0">
            <x v="57"/>
          </reference>
          <reference field="2" count="1">
            <x v="35"/>
          </reference>
          <reference field="5" count="1" selected="0">
            <x v="0"/>
          </reference>
          <reference field="6" count="1" selected="0">
            <x v="0"/>
          </reference>
          <reference field="8" count="1" selected="0">
            <x v="1"/>
          </reference>
          <reference field="9" count="1" selected="0">
            <x v="21"/>
          </reference>
          <reference field="10" count="1" selected="0">
            <x v="8"/>
          </reference>
        </references>
      </pivotArea>
    </format>
    <format dxfId="292">
      <pivotArea dataOnly="0" labelOnly="1" fieldPosition="0">
        <references count="8">
          <reference field="0" count="1" selected="0">
            <x v="9"/>
          </reference>
          <reference field="1" count="1" selected="0">
            <x v="28"/>
          </reference>
          <reference field="2" count="1">
            <x v="15"/>
          </reference>
          <reference field="5" count="1" selected="0">
            <x v="0"/>
          </reference>
          <reference field="6" count="1" selected="0">
            <x v="0"/>
          </reference>
          <reference field="8" count="1" selected="0">
            <x v="2"/>
          </reference>
          <reference field="9" count="1" selected="0">
            <x v="8"/>
          </reference>
          <reference field="10" count="1" selected="0">
            <x v="19"/>
          </reference>
        </references>
      </pivotArea>
    </format>
    <format dxfId="291">
      <pivotArea dataOnly="0" labelOnly="1" fieldPosition="0">
        <references count="8">
          <reference field="0" count="1" selected="0">
            <x v="10"/>
          </reference>
          <reference field="1" count="1" selected="0">
            <x v="44"/>
          </reference>
          <reference field="2" count="1">
            <x v="29"/>
          </reference>
          <reference field="5" count="1" selected="0">
            <x v="0"/>
          </reference>
          <reference field="6" count="1" selected="0">
            <x v="5"/>
          </reference>
          <reference field="8" count="1" selected="0">
            <x v="3"/>
          </reference>
          <reference field="9" count="1" selected="0">
            <x v="35"/>
          </reference>
          <reference field="10" count="1" selected="0">
            <x v="8"/>
          </reference>
        </references>
      </pivotArea>
    </format>
    <format dxfId="290">
      <pivotArea dataOnly="0" labelOnly="1" fieldPosition="0">
        <references count="8">
          <reference field="0" count="1" selected="0">
            <x v="11"/>
          </reference>
          <reference field="1" count="1" selected="0">
            <x v="5"/>
          </reference>
          <reference field="2" count="1">
            <x v="6"/>
          </reference>
          <reference field="5" count="1" selected="0">
            <x v="0"/>
          </reference>
          <reference field="6" count="1" selected="0">
            <x v="5"/>
          </reference>
          <reference field="8" count="1" selected="0">
            <x v="3"/>
          </reference>
          <reference field="9" count="1" selected="0">
            <x v="35"/>
          </reference>
          <reference field="10" count="1" selected="0">
            <x v="8"/>
          </reference>
        </references>
      </pivotArea>
    </format>
    <format dxfId="289">
      <pivotArea dataOnly="0" labelOnly="1" fieldPosition="0">
        <references count="8">
          <reference field="0" count="1" selected="0">
            <x v="12"/>
          </reference>
          <reference field="1" count="1" selected="0">
            <x v="30"/>
          </reference>
          <reference field="2" count="1">
            <x v="2"/>
          </reference>
          <reference field="5" count="1" selected="0">
            <x v="0"/>
          </reference>
          <reference field="6" count="1" selected="0">
            <x v="1"/>
          </reference>
          <reference field="8" count="1" selected="0">
            <x v="4"/>
          </reference>
          <reference field="9" count="1" selected="0">
            <x v="13"/>
          </reference>
          <reference field="10" count="1" selected="0">
            <x v="9"/>
          </reference>
        </references>
      </pivotArea>
    </format>
    <format dxfId="288">
      <pivotArea dataOnly="0" labelOnly="1" fieldPosition="0">
        <references count="8">
          <reference field="0" count="1" selected="0">
            <x v="13"/>
          </reference>
          <reference field="1" count="1" selected="0">
            <x v="54"/>
          </reference>
          <reference field="2" count="1">
            <x v="29"/>
          </reference>
          <reference field="5" count="1" selected="0">
            <x v="0"/>
          </reference>
          <reference field="6" count="1" selected="0">
            <x v="6"/>
          </reference>
          <reference field="8" count="1" selected="0">
            <x v="5"/>
          </reference>
          <reference field="9" count="1" selected="0">
            <x v="12"/>
          </reference>
          <reference field="10" count="1" selected="0">
            <x v="21"/>
          </reference>
        </references>
      </pivotArea>
    </format>
    <format dxfId="287">
      <pivotArea dataOnly="0" labelOnly="1" fieldPosition="0">
        <references count="8">
          <reference field="0" count="1" selected="0">
            <x v="14"/>
          </reference>
          <reference field="1" count="1" selected="0">
            <x v="0"/>
          </reference>
          <reference field="2" count="1">
            <x v="0"/>
          </reference>
          <reference field="5" count="1" selected="0">
            <x v="0"/>
          </reference>
          <reference field="6" count="1" selected="0">
            <x v="6"/>
          </reference>
          <reference field="8" count="1" selected="0">
            <x v="5"/>
          </reference>
          <reference field="9" count="1" selected="0">
            <x v="12"/>
          </reference>
          <reference field="10" count="1" selected="0">
            <x v="21"/>
          </reference>
        </references>
      </pivotArea>
    </format>
    <format dxfId="286">
      <pivotArea dataOnly="0" labelOnly="1" fieldPosition="0">
        <references count="8">
          <reference field="0" count="1" selected="0">
            <x v="15"/>
          </reference>
          <reference field="1" count="1" selected="0">
            <x v="52"/>
          </reference>
          <reference field="2" count="1">
            <x v="29"/>
          </reference>
          <reference field="5" count="1" selected="0">
            <x v="0"/>
          </reference>
          <reference field="6" count="1" selected="0">
            <x v="9"/>
          </reference>
          <reference field="8" count="1" selected="0">
            <x v="6"/>
          </reference>
          <reference field="9" count="1" selected="0">
            <x v="31"/>
          </reference>
          <reference field="10" count="1" selected="0">
            <x v="13"/>
          </reference>
        </references>
      </pivotArea>
    </format>
    <format dxfId="285">
      <pivotArea dataOnly="0" labelOnly="1" fieldPosition="0">
        <references count="8">
          <reference field="0" count="1" selected="0">
            <x v="16"/>
          </reference>
          <reference field="1" count="1" selected="0">
            <x v="29"/>
          </reference>
          <reference field="2" count="1">
            <x v="7"/>
          </reference>
          <reference field="5" count="1" selected="0">
            <x v="0"/>
          </reference>
          <reference field="6" count="1" selected="0">
            <x v="0"/>
          </reference>
          <reference field="8" count="1" selected="0">
            <x v="7"/>
          </reference>
          <reference field="9" count="1" selected="0">
            <x v="16"/>
          </reference>
          <reference field="10" count="1" selected="0">
            <x v="23"/>
          </reference>
        </references>
      </pivotArea>
    </format>
    <format dxfId="284">
      <pivotArea dataOnly="0" labelOnly="1" fieldPosition="0">
        <references count="8">
          <reference field="0" count="1" selected="0">
            <x v="17"/>
          </reference>
          <reference field="1" count="1" selected="0">
            <x v="18"/>
          </reference>
          <reference field="2" count="1">
            <x v="24"/>
          </reference>
          <reference field="5" count="1" selected="0">
            <x v="0"/>
          </reference>
          <reference field="6" count="1" selected="0">
            <x v="2"/>
          </reference>
          <reference field="8" count="1" selected="0">
            <x v="8"/>
          </reference>
          <reference field="9" count="1" selected="0">
            <x v="20"/>
          </reference>
          <reference field="10" count="1" selected="0">
            <x v="16"/>
          </reference>
        </references>
      </pivotArea>
    </format>
    <format dxfId="283">
      <pivotArea dataOnly="0" labelOnly="1" fieldPosition="0">
        <references count="8">
          <reference field="0" count="1" selected="0">
            <x v="18"/>
          </reference>
          <reference field="1" count="1" selected="0">
            <x v="1"/>
          </reference>
          <reference field="2" count="1">
            <x v="2"/>
          </reference>
          <reference field="5" count="1" selected="0">
            <x v="1"/>
          </reference>
          <reference field="6" count="1" selected="0">
            <x v="1"/>
          </reference>
          <reference field="8" count="1" selected="0">
            <x v="9"/>
          </reference>
          <reference field="9" count="1" selected="0">
            <x v="28"/>
          </reference>
          <reference field="10" count="1" selected="0">
            <x v="7"/>
          </reference>
        </references>
      </pivotArea>
    </format>
    <format dxfId="282">
      <pivotArea dataOnly="0" labelOnly="1" fieldPosition="0">
        <references count="8">
          <reference field="0" count="1" selected="0">
            <x v="22"/>
          </reference>
          <reference field="1" count="1" selected="0">
            <x v="47"/>
          </reference>
          <reference field="2" count="1">
            <x v="29"/>
          </reference>
          <reference field="5" count="1" selected="0">
            <x v="1"/>
          </reference>
          <reference field="6" count="1" selected="0">
            <x v="1"/>
          </reference>
          <reference field="8" count="1" selected="0">
            <x v="9"/>
          </reference>
          <reference field="9" count="1" selected="0">
            <x v="28"/>
          </reference>
          <reference field="10" count="1" selected="0">
            <x v="7"/>
          </reference>
        </references>
      </pivotArea>
    </format>
    <format dxfId="281">
      <pivotArea dataOnly="0" labelOnly="1" fieldPosition="0">
        <references count="8">
          <reference field="0" count="1" selected="0">
            <x v="19"/>
          </reference>
          <reference field="1" count="1" selected="0">
            <x v="6"/>
          </reference>
          <reference field="2" count="1">
            <x v="14"/>
          </reference>
          <reference field="5" count="1" selected="0">
            <x v="1"/>
          </reference>
          <reference field="6" count="1" selected="0">
            <x v="6"/>
          </reference>
          <reference field="8" count="1" selected="0">
            <x v="10"/>
          </reference>
          <reference field="9" count="1" selected="0">
            <x v="22"/>
          </reference>
          <reference field="10" count="1" selected="0">
            <x v="6"/>
          </reference>
        </references>
      </pivotArea>
    </format>
    <format dxfId="280">
      <pivotArea dataOnly="0" labelOnly="1" fieldPosition="0">
        <references count="8">
          <reference field="0" count="1" selected="0">
            <x v="20"/>
          </reference>
          <reference field="1" count="1" selected="0">
            <x v="3"/>
          </reference>
          <reference field="2" count="1">
            <x v="13"/>
          </reference>
          <reference field="5" count="1" selected="0">
            <x v="1"/>
          </reference>
          <reference field="6" count="1" selected="0">
            <x v="9"/>
          </reference>
          <reference field="8" count="1" selected="0">
            <x v="11"/>
          </reference>
          <reference field="9" count="1" selected="0">
            <x v="27"/>
          </reference>
          <reference field="10" count="1" selected="0">
            <x v="2"/>
          </reference>
        </references>
      </pivotArea>
    </format>
    <format dxfId="279">
      <pivotArea dataOnly="0" labelOnly="1" fieldPosition="0">
        <references count="8">
          <reference field="0" count="1" selected="0">
            <x v="21"/>
          </reference>
          <reference field="1" count="1" selected="0">
            <x v="18"/>
          </reference>
          <reference field="2" count="1">
            <x v="24"/>
          </reference>
          <reference field="5" count="1" selected="0">
            <x v="1"/>
          </reference>
          <reference field="6" count="1" selected="0">
            <x v="4"/>
          </reference>
          <reference field="8" count="1" selected="0">
            <x v="12"/>
          </reference>
          <reference field="9" count="1" selected="0">
            <x v="20"/>
          </reference>
          <reference field="10" count="1" selected="0">
            <x v="16"/>
          </reference>
        </references>
      </pivotArea>
    </format>
    <format dxfId="278">
      <pivotArea dataOnly="0" labelOnly="1" fieldPosition="0">
        <references count="8">
          <reference field="0" count="1" selected="0">
            <x v="33"/>
          </reference>
          <reference field="1" count="1" selected="0">
            <x v="39"/>
          </reference>
          <reference field="2" count="1">
            <x v="2"/>
          </reference>
          <reference field="5" count="1" selected="0">
            <x v="2"/>
          </reference>
          <reference field="6" count="1" selected="0">
            <x v="7"/>
          </reference>
          <reference field="8" count="1" selected="0">
            <x v="23"/>
          </reference>
          <reference field="9" count="1" selected="0">
            <x v="36"/>
          </reference>
          <reference field="10" count="1" selected="0">
            <x v="1"/>
          </reference>
        </references>
      </pivotArea>
    </format>
    <format dxfId="277">
      <pivotArea dataOnly="0" labelOnly="1" fieldPosition="0">
        <references count="8">
          <reference field="0" count="1" selected="0">
            <x v="34"/>
          </reference>
          <reference field="1" count="1" selected="0">
            <x v="18"/>
          </reference>
          <reference field="2" count="1">
            <x v="24"/>
          </reference>
          <reference field="5" count="1" selected="0">
            <x v="2"/>
          </reference>
          <reference field="6" count="1" selected="0">
            <x v="1"/>
          </reference>
          <reference field="8" count="1" selected="0">
            <x v="24"/>
          </reference>
          <reference field="9" count="1" selected="0">
            <x v="20"/>
          </reference>
          <reference field="10" count="1" selected="0">
            <x v="15"/>
          </reference>
        </references>
      </pivotArea>
    </format>
    <format dxfId="276">
      <pivotArea dataOnly="0" labelOnly="1" fieldPosition="0">
        <references count="8">
          <reference field="0" count="1" selected="0">
            <x v="35"/>
          </reference>
          <reference field="1" count="1" selected="0">
            <x v="51"/>
          </reference>
          <reference field="2" count="1">
            <x v="29"/>
          </reference>
          <reference field="5" count="1" selected="0">
            <x v="2"/>
          </reference>
          <reference field="6" count="1" selected="0">
            <x v="6"/>
          </reference>
          <reference field="8" count="1" selected="0">
            <x v="25"/>
          </reference>
          <reference field="9" count="1" selected="0">
            <x v="30"/>
          </reference>
          <reference field="10" count="1" selected="0">
            <x v="2"/>
          </reference>
        </references>
      </pivotArea>
    </format>
    <format dxfId="275">
      <pivotArea dataOnly="0" labelOnly="1" fieldPosition="0">
        <references count="8">
          <reference field="0" count="1" selected="0">
            <x v="36"/>
          </reference>
          <reference field="1" count="1" selected="0">
            <x v="41"/>
          </reference>
          <reference field="2" count="1">
            <x v="25"/>
          </reference>
          <reference field="5" count="1" selected="0">
            <x v="2"/>
          </reference>
          <reference field="6" count="1" selected="0">
            <x v="6"/>
          </reference>
          <reference field="8" count="1" selected="0">
            <x v="25"/>
          </reference>
          <reference field="9" count="1" selected="0">
            <x v="30"/>
          </reference>
          <reference field="10" count="1" selected="0">
            <x v="2"/>
          </reference>
        </references>
      </pivotArea>
    </format>
    <format dxfId="274">
      <pivotArea dataOnly="0" labelOnly="1" fieldPosition="0">
        <references count="8">
          <reference field="0" count="1" selected="0">
            <x v="37"/>
          </reference>
          <reference field="1" count="1" selected="0">
            <x v="17"/>
          </reference>
          <reference field="2" count="1">
            <x v="16"/>
          </reference>
          <reference field="5" count="1" selected="0">
            <x v="2"/>
          </reference>
          <reference field="6" count="1" selected="0">
            <x v="6"/>
          </reference>
          <reference field="8" count="1" selected="0">
            <x v="25"/>
          </reference>
          <reference field="9" count="1" selected="0">
            <x v="30"/>
          </reference>
          <reference field="10" count="1" selected="0">
            <x v="2"/>
          </reference>
        </references>
      </pivotArea>
    </format>
    <format dxfId="273">
      <pivotArea dataOnly="0" labelOnly="1" fieldPosition="0">
        <references count="8">
          <reference field="0" count="1" selected="0">
            <x v="23"/>
          </reference>
          <reference field="1" count="1" selected="0">
            <x v="46"/>
          </reference>
          <reference field="2" count="1">
            <x v="29"/>
          </reference>
          <reference field="5" count="1" selected="0">
            <x v="3"/>
          </reference>
          <reference field="6" count="1" selected="0">
            <x v="3"/>
          </reference>
          <reference field="8" count="1" selected="0">
            <x v="13"/>
          </reference>
          <reference field="9" count="1" selected="0">
            <x v="11"/>
          </reference>
          <reference field="10" count="1" selected="0">
            <x v="2"/>
          </reference>
        </references>
      </pivotArea>
    </format>
    <format dxfId="272">
      <pivotArea dataOnly="0" labelOnly="1" fieldPosition="0">
        <references count="8">
          <reference field="0" count="1" selected="0">
            <x v="24"/>
          </reference>
          <reference field="1" count="1" selected="0">
            <x v="40"/>
          </reference>
          <reference field="2" count="1">
            <x v="9"/>
          </reference>
          <reference field="5" count="1" selected="0">
            <x v="3"/>
          </reference>
          <reference field="6" count="1" selected="0">
            <x v="1"/>
          </reference>
          <reference field="8" count="1" selected="0">
            <x v="14"/>
          </reference>
          <reference field="9" count="1" selected="0">
            <x v="29"/>
          </reference>
          <reference field="10" count="1" selected="0">
            <x v="0"/>
          </reference>
        </references>
      </pivotArea>
    </format>
    <format dxfId="271">
      <pivotArea dataOnly="0" labelOnly="1" fieldPosition="0">
        <references count="8">
          <reference field="0" count="1" selected="0">
            <x v="25"/>
          </reference>
          <reference field="1" count="1" selected="0">
            <x v="37"/>
          </reference>
          <reference field="2" count="1">
            <x v="8"/>
          </reference>
          <reference field="5" count="1" selected="0">
            <x v="3"/>
          </reference>
          <reference field="6" count="1" selected="0">
            <x v="7"/>
          </reference>
          <reference field="8" count="1" selected="0">
            <x v="15"/>
          </reference>
          <reference field="9" count="1" selected="0">
            <x v="23"/>
          </reference>
          <reference field="10" count="1" selected="0">
            <x v="4"/>
          </reference>
        </references>
      </pivotArea>
    </format>
    <format dxfId="270">
      <pivotArea dataOnly="0" labelOnly="1" fieldPosition="0">
        <references count="8">
          <reference field="0" count="1" selected="0">
            <x v="26"/>
          </reference>
          <reference field="1" count="1" selected="0">
            <x v="33"/>
          </reference>
          <reference field="2" count="1">
            <x v="3"/>
          </reference>
          <reference field="5" count="1" selected="0">
            <x v="3"/>
          </reference>
          <reference field="6" count="1" selected="0">
            <x v="8"/>
          </reference>
          <reference field="8" count="1" selected="0">
            <x v="16"/>
          </reference>
          <reference field="9" count="1" selected="0">
            <x v="10"/>
          </reference>
          <reference field="10" count="1" selected="0">
            <x v="18"/>
          </reference>
        </references>
      </pivotArea>
    </format>
    <format dxfId="269">
      <pivotArea dataOnly="0" labelOnly="1" fieldPosition="0">
        <references count="8">
          <reference field="0" count="1" selected="0">
            <x v="27"/>
          </reference>
          <reference field="1" count="1" selected="0">
            <x v="34"/>
          </reference>
          <reference field="2" count="1">
            <x v="4"/>
          </reference>
          <reference field="5" count="1" selected="0">
            <x v="3"/>
          </reference>
          <reference field="6" count="1" selected="0">
            <x v="0"/>
          </reference>
          <reference field="8" count="1" selected="0">
            <x v="17"/>
          </reference>
          <reference field="9" count="1" selected="0">
            <x v="14"/>
          </reference>
          <reference field="10" count="1" selected="0">
            <x v="20"/>
          </reference>
        </references>
      </pivotArea>
    </format>
    <format dxfId="268">
      <pivotArea dataOnly="0" labelOnly="1" fieldPosition="0">
        <references count="8">
          <reference field="0" count="1" selected="0">
            <x v="28"/>
          </reference>
          <reference field="1" count="1" selected="0">
            <x v="50"/>
          </reference>
          <reference field="2" count="1">
            <x v="29"/>
          </reference>
          <reference field="5" count="1" selected="0">
            <x v="4"/>
          </reference>
          <reference field="6" count="1" selected="0">
            <x v="0"/>
          </reference>
          <reference field="8" count="1" selected="0">
            <x v="18"/>
          </reference>
          <reference field="9" count="1" selected="0">
            <x v="18"/>
          </reference>
          <reference field="10" count="1" selected="0">
            <x v="3"/>
          </reference>
        </references>
      </pivotArea>
    </format>
    <format dxfId="267">
      <pivotArea dataOnly="0" labelOnly="1" fieldPosition="0">
        <references count="8">
          <reference field="0" count="1" selected="0">
            <x v="29"/>
          </reference>
          <reference field="1" count="1" selected="0">
            <x v="49"/>
          </reference>
          <reference field="2" count="1">
            <x v="29"/>
          </reference>
          <reference field="5" count="1" selected="0">
            <x v="4"/>
          </reference>
          <reference field="6" count="1" selected="0">
            <x v="5"/>
          </reference>
          <reference field="8" count="1" selected="0">
            <x v="19"/>
          </reference>
          <reference field="9" count="1" selected="0">
            <x v="17"/>
          </reference>
          <reference field="10" count="1" selected="0">
            <x v="0"/>
          </reference>
        </references>
      </pivotArea>
    </format>
    <format dxfId="266">
      <pivotArea dataOnly="0" labelOnly="1" fieldPosition="0">
        <references count="8">
          <reference field="0" count="1" selected="0">
            <x v="30"/>
          </reference>
          <reference field="1" count="1" selected="0">
            <x v="35"/>
          </reference>
          <reference field="2" count="1">
            <x v="23"/>
          </reference>
          <reference field="5" count="1" selected="0">
            <x v="4"/>
          </reference>
          <reference field="6" count="1" selected="0">
            <x v="9"/>
          </reference>
          <reference field="8" count="1" selected="0">
            <x v="20"/>
          </reference>
          <reference field="9" count="1" selected="0">
            <x v="32"/>
          </reference>
          <reference field="10" count="1" selected="0">
            <x v="5"/>
          </reference>
        </references>
      </pivotArea>
    </format>
    <format dxfId="265">
      <pivotArea dataOnly="0" labelOnly="1" fieldPosition="0">
        <references count="8">
          <reference field="0" count="1" selected="0">
            <x v="31"/>
          </reference>
          <reference field="1" count="1" selected="0">
            <x v="48"/>
          </reference>
          <reference field="2" count="1">
            <x v="29"/>
          </reference>
          <reference field="5" count="1" selected="0">
            <x v="4"/>
          </reference>
          <reference field="6" count="1" selected="0">
            <x v="6"/>
          </reference>
          <reference field="8" count="1" selected="0">
            <x v="21"/>
          </reference>
          <reference field="9" count="1" selected="0">
            <x v="19"/>
          </reference>
          <reference field="10" count="1" selected="0">
            <x v="0"/>
          </reference>
        </references>
      </pivotArea>
    </format>
    <format dxfId="264">
      <pivotArea dataOnly="0" labelOnly="1" fieldPosition="0">
        <references count="8">
          <reference field="0" count="1" selected="0">
            <x v="38"/>
          </reference>
          <reference field="1" count="1" selected="0">
            <x v="18"/>
          </reference>
          <reference field="2" count="1">
            <x v="24"/>
          </reference>
          <reference field="5" count="1" selected="0">
            <x v="5"/>
          </reference>
          <reference field="6" count="1" selected="0">
            <x v="1"/>
          </reference>
          <reference field="8" count="1" selected="0">
            <x v="26"/>
          </reference>
          <reference field="9" count="1" selected="0">
            <x v="20"/>
          </reference>
          <reference field="10" count="1" selected="0">
            <x v="16"/>
          </reference>
        </references>
      </pivotArea>
    </format>
    <format dxfId="263">
      <pivotArea dataOnly="0" labelOnly="1" fieldPosition="0">
        <references count="8">
          <reference field="0" count="1" selected="0">
            <x v="39"/>
          </reference>
          <reference field="1" count="1" selected="0">
            <x v="58"/>
          </reference>
          <reference field="2" count="1">
            <x v="27"/>
          </reference>
          <reference field="5" count="1" selected="0">
            <x v="6"/>
          </reference>
          <reference field="6" count="1" selected="0">
            <x v="9"/>
          </reference>
          <reference field="8" count="1" selected="0">
            <x v="27"/>
          </reference>
          <reference field="9" count="1" selected="0">
            <x v="33"/>
          </reference>
          <reference field="10" count="1" selected="0">
            <x v="16"/>
          </reference>
        </references>
      </pivotArea>
    </format>
    <format dxfId="262">
      <pivotArea dataOnly="0" labelOnly="1" fieldPosition="0">
        <references count="8">
          <reference field="0" count="1" selected="0">
            <x v="40"/>
          </reference>
          <reference field="1" count="1" selected="0">
            <x v="24"/>
          </reference>
          <reference field="2" count="1">
            <x v="22"/>
          </reference>
          <reference field="5" count="1" selected="0">
            <x v="6"/>
          </reference>
          <reference field="6" count="1" selected="0">
            <x v="0"/>
          </reference>
          <reference field="8" count="1" selected="0">
            <x v="28"/>
          </reference>
          <reference field="9" count="1" selected="0">
            <x v="7"/>
          </reference>
          <reference field="10" count="1" selected="0">
            <x v="17"/>
          </reference>
        </references>
      </pivotArea>
    </format>
    <format dxfId="261">
      <pivotArea dataOnly="0" labelOnly="1" fieldPosition="0">
        <references count="8">
          <reference field="0" count="1" selected="0">
            <x v="59"/>
          </reference>
          <reference field="1" count="1" selected="0">
            <x v="56"/>
          </reference>
          <reference field="2" count="1">
            <x v="29"/>
          </reference>
          <reference field="5" count="1" selected="0">
            <x v="6"/>
          </reference>
          <reference field="6" count="1" selected="0">
            <x v="10"/>
          </reference>
          <reference field="8" count="1" selected="0">
            <x v="29"/>
          </reference>
          <reference field="9" count="1" selected="0">
            <x v="24"/>
          </reference>
          <reference field="10" count="1" selected="0">
            <x v="23"/>
          </reference>
        </references>
      </pivotArea>
    </format>
    <format dxfId="260">
      <pivotArea dataOnly="0" labelOnly="1" fieldPosition="0">
        <references count="8">
          <reference field="0" count="1" selected="0">
            <x v="60"/>
          </reference>
          <reference field="1" count="1" selected="0">
            <x v="45"/>
          </reference>
          <reference field="2" count="1">
            <x v="29"/>
          </reference>
          <reference field="5" count="1" selected="0">
            <x v="6"/>
          </reference>
          <reference field="6" count="1" selected="0">
            <x v="10"/>
          </reference>
          <reference field="8" count="1" selected="0">
            <x v="30"/>
          </reference>
          <reference field="9" count="1" selected="0">
            <x v="6"/>
          </reference>
          <reference field="10" count="1" selected="0">
            <x v="22"/>
          </reference>
        </references>
      </pivotArea>
    </format>
    <format dxfId="259">
      <pivotArea dataOnly="0" labelOnly="1" fieldPosition="0">
        <references count="8">
          <reference field="0" count="1" selected="0">
            <x v="61"/>
          </reference>
          <reference field="1" count="1" selected="0">
            <x v="36"/>
          </reference>
          <reference field="2" count="1">
            <x v="10"/>
          </reference>
          <reference field="5" count="1" selected="0">
            <x v="6"/>
          </reference>
          <reference field="6" count="1" selected="0">
            <x v="10"/>
          </reference>
          <reference field="8" count="1" selected="0">
            <x v="30"/>
          </reference>
          <reference field="9" count="1" selected="0">
            <x v="6"/>
          </reference>
          <reference field="10" count="1" selected="0">
            <x v="22"/>
          </reference>
        </references>
      </pivotArea>
    </format>
    <format dxfId="258">
      <pivotArea dataOnly="0" labelOnly="1" fieldPosition="0">
        <references count="8">
          <reference field="0" count="1" selected="0">
            <x v="62"/>
          </reference>
          <reference field="1" count="1" selected="0">
            <x v="59"/>
          </reference>
          <reference field="2" count="1">
            <x v="29"/>
          </reference>
          <reference field="5" count="1" selected="0">
            <x v="6"/>
          </reference>
          <reference field="6" count="1" selected="0">
            <x v="10"/>
          </reference>
          <reference field="8" count="1" selected="0">
            <x v="31"/>
          </reference>
          <reference field="9" count="1" selected="0">
            <x v="34"/>
          </reference>
          <reference field="10" count="1" selected="0">
            <x v="12"/>
          </reference>
        </references>
      </pivotArea>
    </format>
    <format dxfId="257">
      <pivotArea dataOnly="0" labelOnly="1" fieldPosition="0">
        <references count="8">
          <reference field="0" count="1" selected="0">
            <x v="63"/>
          </reference>
          <reference field="1" count="1" selected="0">
            <x v="2"/>
          </reference>
          <reference field="2" count="1">
            <x v="33"/>
          </reference>
          <reference field="5" count="1" selected="0">
            <x v="6"/>
          </reference>
          <reference field="6" count="1" selected="0">
            <x v="10"/>
          </reference>
          <reference field="8" count="1" selected="0">
            <x v="31"/>
          </reference>
          <reference field="9" count="1" selected="0">
            <x v="34"/>
          </reference>
          <reference field="10" count="1" selected="0">
            <x v="12"/>
          </reference>
        </references>
      </pivotArea>
    </format>
    <format dxfId="256">
      <pivotArea dataOnly="0" labelOnly="1" fieldPosition="0">
        <references count="8">
          <reference field="0" count="1" selected="0">
            <x v="64"/>
          </reference>
          <reference field="1" count="1" selected="0">
            <x v="32"/>
          </reference>
          <reference field="2" count="1">
            <x v="23"/>
          </reference>
          <reference field="5" count="1" selected="0">
            <x v="6"/>
          </reference>
          <reference field="6" count="1" selected="0">
            <x v="10"/>
          </reference>
          <reference field="8" count="1" selected="0">
            <x v="32"/>
          </reference>
          <reference field="9" count="1" selected="0">
            <x v="26"/>
          </reference>
          <reference field="10" count="1" selected="0">
            <x v="10"/>
          </reference>
        </references>
      </pivotArea>
    </format>
    <format dxfId="255">
      <pivotArea dataOnly="0" labelOnly="1" fieldPosition="0">
        <references count="8">
          <reference field="0" count="1" selected="0">
            <x v="41"/>
          </reference>
          <reference field="1" count="1" selected="0">
            <x v="23"/>
          </reference>
          <reference field="2" count="1">
            <x v="22"/>
          </reference>
          <reference field="5" count="1" selected="0">
            <x v="6"/>
          </reference>
          <reference field="6" count="1" selected="0">
            <x v="5"/>
          </reference>
          <reference field="8" count="1" selected="0">
            <x v="33"/>
          </reference>
          <reference field="9" count="1" selected="0">
            <x v="9"/>
          </reference>
          <reference field="10" count="1" selected="0">
            <x v="9"/>
          </reference>
        </references>
      </pivotArea>
    </format>
    <format dxfId="254">
      <pivotArea dataOnly="0" labelOnly="1" fieldPosition="0">
        <references count="8">
          <reference field="0" count="1" selected="0">
            <x v="42"/>
          </reference>
          <reference field="1" count="1" selected="0">
            <x v="22"/>
          </reference>
          <reference field="2" count="1">
            <x v="20"/>
          </reference>
          <reference field="5" count="1" selected="0">
            <x v="6"/>
          </reference>
          <reference field="6" count="1" selected="0">
            <x v="5"/>
          </reference>
          <reference field="8" count="1" selected="0">
            <x v="33"/>
          </reference>
          <reference field="9" count="1" selected="0">
            <x v="9"/>
          </reference>
          <reference field="10" count="1" selected="0">
            <x v="9"/>
          </reference>
        </references>
      </pivotArea>
    </format>
    <format dxfId="253">
      <pivotArea dataOnly="0" labelOnly="1" fieldPosition="0">
        <references count="8">
          <reference field="0" count="1" selected="0">
            <x v="43"/>
          </reference>
          <reference field="1" count="1" selected="0">
            <x v="12"/>
          </reference>
          <reference field="2" count="1">
            <x v="32"/>
          </reference>
          <reference field="5" count="1" selected="0">
            <x v="6"/>
          </reference>
          <reference field="6" count="1" selected="0">
            <x v="5"/>
          </reference>
          <reference field="8" count="1" selected="0">
            <x v="33"/>
          </reference>
          <reference field="9" count="1" selected="0">
            <x v="9"/>
          </reference>
          <reference field="10" count="1" selected="0">
            <x v="9"/>
          </reference>
        </references>
      </pivotArea>
    </format>
    <format dxfId="252">
      <pivotArea dataOnly="0" labelOnly="1" fieldPosition="0">
        <references count="8">
          <reference field="0" count="1" selected="0">
            <x v="44"/>
          </reference>
          <reference field="1" count="1" selected="0">
            <x v="26"/>
          </reference>
          <reference field="2" count="1">
            <x v="30"/>
          </reference>
          <reference field="5" count="1" selected="0">
            <x v="6"/>
          </reference>
          <reference field="6" count="1" selected="0">
            <x v="6"/>
          </reference>
          <reference field="8" count="1" selected="0">
            <x v="34"/>
          </reference>
          <reference field="9" count="1" selected="0">
            <x v="15"/>
          </reference>
          <reference field="10" count="1" selected="0">
            <x v="11"/>
          </reference>
        </references>
      </pivotArea>
    </format>
    <format dxfId="251">
      <pivotArea dataOnly="0" labelOnly="1" fieldPosition="0">
        <references count="8">
          <reference field="0" count="1" selected="0">
            <x v="45"/>
          </reference>
          <reference field="1" count="1" selected="0">
            <x v="53"/>
          </reference>
          <reference field="2" count="1">
            <x v="1"/>
          </reference>
          <reference field="5" count="1" selected="0">
            <x v="6"/>
          </reference>
          <reference field="6" count="1" selected="0">
            <x v="6"/>
          </reference>
          <reference field="8" count="1" selected="0">
            <x v="34"/>
          </reference>
          <reference field="9" count="1" selected="0">
            <x v="15"/>
          </reference>
          <reference field="10" count="1" selected="0">
            <x v="11"/>
          </reference>
        </references>
      </pivotArea>
    </format>
    <format dxfId="250">
      <pivotArea dataOnly="0" labelOnly="1" fieldPosition="0">
        <references count="8">
          <reference field="0" count="1" selected="0">
            <x v="46"/>
          </reference>
          <reference field="1" count="1" selected="0">
            <x v="25"/>
          </reference>
          <reference field="2" count="1">
            <x v="5"/>
          </reference>
          <reference field="5" count="1" selected="0">
            <x v="6"/>
          </reference>
          <reference field="6" count="1" selected="0">
            <x v="6"/>
          </reference>
          <reference field="8" count="1" selected="0">
            <x v="34"/>
          </reference>
          <reference field="9" count="1" selected="0">
            <x v="15"/>
          </reference>
          <reference field="10" count="1" selected="0">
            <x v="11"/>
          </reference>
        </references>
      </pivotArea>
    </format>
    <format dxfId="249">
      <pivotArea dataOnly="0" labelOnly="1" fieldPosition="0">
        <references count="8">
          <reference field="0" count="1" selected="0">
            <x v="47"/>
          </reference>
          <reference field="1" count="1" selected="0">
            <x v="16"/>
          </reference>
          <reference field="2" count="1">
            <x v="19"/>
          </reference>
          <reference field="5" count="1" selected="0">
            <x v="6"/>
          </reference>
          <reference field="6" count="1" selected="0">
            <x v="6"/>
          </reference>
          <reference field="8" count="1" selected="0">
            <x v="35"/>
          </reference>
          <reference field="9" count="1" selected="0">
            <x v="1"/>
          </reference>
          <reference field="10" count="1" selected="0">
            <x v="11"/>
          </reference>
        </references>
      </pivotArea>
    </format>
    <format dxfId="248">
      <pivotArea dataOnly="0" labelOnly="1" fieldPosition="0">
        <references count="8">
          <reference field="0" count="1" selected="0">
            <x v="48"/>
          </reference>
          <reference field="1" count="1" selected="0">
            <x v="21"/>
          </reference>
          <reference field="2" count="1">
            <x v="11"/>
          </reference>
          <reference field="5" count="1" selected="0">
            <x v="6"/>
          </reference>
          <reference field="6" count="1" selected="0">
            <x v="6"/>
          </reference>
          <reference field="8" count="1" selected="0">
            <x v="36"/>
          </reference>
          <reference field="9" count="1" selected="0">
            <x v="5"/>
          </reference>
          <reference field="10" count="1" selected="0">
            <x v="19"/>
          </reference>
        </references>
      </pivotArea>
    </format>
    <format dxfId="247">
      <pivotArea dataOnly="0" labelOnly="1" fieldPosition="0">
        <references count="8">
          <reference field="0" count="1" selected="0">
            <x v="49"/>
          </reference>
          <reference field="1" count="1" selected="0">
            <x v="20"/>
          </reference>
          <reference field="2" count="1">
            <x v="11"/>
          </reference>
          <reference field="5" count="1" selected="0">
            <x v="6"/>
          </reference>
          <reference field="6" count="1" selected="0">
            <x v="6"/>
          </reference>
          <reference field="8" count="1" selected="0">
            <x v="37"/>
          </reference>
          <reference field="9" count="1" selected="0">
            <x v="4"/>
          </reference>
          <reference field="10" count="1" selected="0">
            <x v="19"/>
          </reference>
        </references>
      </pivotArea>
    </format>
    <format dxfId="246">
      <pivotArea dataOnly="0" labelOnly="1" fieldPosition="0">
        <references count="8">
          <reference field="0" count="1" selected="0">
            <x v="50"/>
          </reference>
          <reference field="1" count="1" selected="0">
            <x v="19"/>
          </reference>
          <reference field="2" count="1">
            <x v="29"/>
          </reference>
          <reference field="5" count="1" selected="0">
            <x v="6"/>
          </reference>
          <reference field="6" count="1" selected="0">
            <x v="0"/>
          </reference>
          <reference field="8" count="1" selected="0">
            <x v="38"/>
          </reference>
          <reference field="9" count="1" selected="0">
            <x v="2"/>
          </reference>
          <reference field="10" count="1" selected="0">
            <x v="14"/>
          </reference>
        </references>
      </pivotArea>
    </format>
    <format dxfId="245">
      <pivotArea dataOnly="0" labelOnly="1" fieldPosition="0">
        <references count="8">
          <reference field="0" count="1" selected="0">
            <x v="51"/>
          </reference>
          <reference field="1" count="1" selected="0">
            <x v="15"/>
          </reference>
          <reference field="2" count="1">
            <x v="18"/>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244">
      <pivotArea dataOnly="0" labelOnly="1" fieldPosition="0">
        <references count="8">
          <reference field="0" count="1" selected="0">
            <x v="52"/>
          </reference>
          <reference field="1" count="1" selected="0">
            <x v="60"/>
          </reference>
          <reference field="2" count="1">
            <x v="18"/>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243">
      <pivotArea dataOnly="0" labelOnly="1" fieldPosition="0">
        <references count="8">
          <reference field="0" count="1" selected="0">
            <x v="53"/>
          </reference>
          <reference field="1" count="1" selected="0">
            <x v="61"/>
          </reference>
          <reference field="2" count="1">
            <x v="18"/>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242">
      <pivotArea dataOnly="0" labelOnly="1" fieldPosition="0">
        <references count="8">
          <reference field="0" count="1" selected="0">
            <x v="54"/>
          </reference>
          <reference field="1" count="1" selected="0">
            <x v="62"/>
          </reference>
          <reference field="2" count="1">
            <x v="18"/>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241">
      <pivotArea dataOnly="0" labelOnly="1" fieldPosition="0">
        <references count="8">
          <reference field="0" count="1" selected="0">
            <x v="55"/>
          </reference>
          <reference field="1" count="1" selected="0">
            <x v="63"/>
          </reference>
          <reference field="2" count="1">
            <x v="18"/>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240">
      <pivotArea dataOnly="0" labelOnly="1" fieldPosition="0">
        <references count="8">
          <reference field="0" count="1" selected="0">
            <x v="56"/>
          </reference>
          <reference field="1" count="1" selected="0">
            <x v="43"/>
          </reference>
          <reference field="2" count="1">
            <x v="28"/>
          </reference>
          <reference field="5" count="1" selected="0">
            <x v="6"/>
          </reference>
          <reference field="6" count="1" selected="0">
            <x v="6"/>
          </reference>
          <reference field="8" count="1" selected="0">
            <x v="40"/>
          </reference>
          <reference field="9" count="1" selected="0">
            <x v="0"/>
          </reference>
          <reference field="10" count="1" selected="0">
            <x v="15"/>
          </reference>
        </references>
      </pivotArea>
    </format>
    <format dxfId="239">
      <pivotArea dataOnly="0" labelOnly="1" fieldPosition="0">
        <references count="8">
          <reference field="0" count="1" selected="0">
            <x v="57"/>
          </reference>
          <reference field="1" count="1" selected="0">
            <x v="13"/>
          </reference>
          <reference field="2" count="1">
            <x v="17"/>
          </reference>
          <reference field="5" count="1" selected="0">
            <x v="6"/>
          </reference>
          <reference field="6" count="1" selected="0">
            <x v="6"/>
          </reference>
          <reference field="8" count="1" selected="0">
            <x v="40"/>
          </reference>
          <reference field="9" count="1" selected="0">
            <x v="0"/>
          </reference>
          <reference field="10" count="1" selected="0">
            <x v="15"/>
          </reference>
        </references>
      </pivotArea>
    </format>
    <format dxfId="238">
      <pivotArea dataOnly="0" labelOnly="1" fieldPosition="0">
        <references count="8">
          <reference field="0" count="1" selected="0">
            <x v="58"/>
          </reference>
          <reference field="1" count="1" selected="0">
            <x v="14"/>
          </reference>
          <reference field="2" count="1">
            <x v="36"/>
          </reference>
          <reference field="5" count="1" selected="0">
            <x v="6"/>
          </reference>
          <reference field="6" count="1" selected="0">
            <x v="6"/>
          </reference>
          <reference field="8" count="1" selected="0">
            <x v="40"/>
          </reference>
          <reference field="9" count="1" selected="0">
            <x v="0"/>
          </reference>
          <reference field="10" count="1" selected="0">
            <x v="15"/>
          </reference>
        </references>
      </pivotArea>
    </format>
    <format dxfId="237">
      <pivotArea dataOnly="0" labelOnly="1" fieldPosition="0">
        <references count="8">
          <reference field="0" count="1" selected="0">
            <x v="32"/>
          </reference>
          <reference field="1" count="1" selected="0">
            <x v="55"/>
          </reference>
          <reference field="2" count="1">
            <x v="29"/>
          </reference>
          <reference field="5" count="1" selected="0">
            <x v="7"/>
          </reference>
          <reference field="6" count="1" selected="0">
            <x v="0"/>
          </reference>
          <reference field="8" count="1" selected="0">
            <x v="22"/>
          </reference>
          <reference field="9" count="1" selected="0">
            <x v="25"/>
          </reference>
          <reference field="10" count="1" selected="0">
            <x v="16"/>
          </reference>
        </references>
      </pivotArea>
    </format>
    <format dxfId="236">
      <pivotArea field="5" type="button" dataOnly="0" labelOnly="1" outline="0" axis="axisRow" fieldPosition="0"/>
    </format>
    <format dxfId="235">
      <pivotArea field="8" type="button" dataOnly="0" labelOnly="1" outline="0" axis="axisRow" fieldPosition="1"/>
    </format>
    <format dxfId="234">
      <pivotArea field="9" type="button" dataOnly="0" labelOnly="1" outline="0" axis="axisRow" fieldPosition="2"/>
    </format>
    <format dxfId="233">
      <pivotArea field="6" type="button" dataOnly="0" labelOnly="1" outline="0" axis="axisRow" fieldPosition="3"/>
    </format>
    <format dxfId="232">
      <pivotArea field="10" type="button" dataOnly="0" labelOnly="1" outline="0" axis="axisRow" fieldPosition="5"/>
    </format>
    <format dxfId="231">
      <pivotArea field="0" type="button" dataOnly="0" labelOnly="1" outline="0" axis="axisRow" fieldPosition="6"/>
    </format>
    <format dxfId="230">
      <pivotArea field="1" type="button" dataOnly="0" labelOnly="1" outline="0" axis="axisRow" fieldPosition="7"/>
    </format>
    <format dxfId="229">
      <pivotArea field="2" type="button" dataOnly="0" labelOnly="1" outline="0" axis="axisRow" fieldPosition="8"/>
    </format>
    <format dxfId="228">
      <pivotArea dataOnly="0" labelOnly="1" outline="0" axis="axisValues" fieldPosition="0"/>
    </format>
    <format dxfId="227">
      <pivotArea dataOnly="0" labelOnly="1" outline="0" axis="axisValues" fieldPosition="0"/>
    </format>
    <format dxfId="226">
      <pivotArea field="1" type="button" dataOnly="0" labelOnly="1" outline="0" axis="axisRow" fieldPosition="7"/>
    </format>
    <format dxfId="225">
      <pivotArea dataOnly="0" labelOnly="1" offset="IV1:IV9" fieldPosition="0">
        <references count="1">
          <reference field="5" count="1">
            <x v="0"/>
          </reference>
        </references>
      </pivotArea>
    </format>
    <format dxfId="224">
      <pivotArea dataOnly="0" labelOnly="1" offset="IV1:IV9" fieldPosition="0">
        <references count="1">
          <reference field="5" count="1">
            <x v="0"/>
          </reference>
        </references>
      </pivotArea>
    </format>
    <format dxfId="223">
      <pivotArea dataOnly="0" labelOnly="1" fieldPosition="0">
        <references count="2">
          <reference field="5" count="1" selected="0">
            <x v="0"/>
          </reference>
          <reference field="8" count="1">
            <x v="1"/>
          </reference>
        </references>
      </pivotArea>
    </format>
    <format dxfId="222">
      <pivotArea dataOnly="0" labelOnly="1" fieldPosition="0">
        <references count="3">
          <reference field="5" count="1" selected="0">
            <x v="0"/>
          </reference>
          <reference field="8" count="1" selected="0">
            <x v="1"/>
          </reference>
          <reference field="9" count="1">
            <x v="21"/>
          </reference>
        </references>
      </pivotArea>
    </format>
    <format dxfId="221">
      <pivotArea dataOnly="0" labelOnly="1" fieldPosition="0">
        <references count="3">
          <reference field="5" count="1" selected="0">
            <x v="0"/>
          </reference>
          <reference field="8" count="1" selected="0">
            <x v="1"/>
          </reference>
          <reference field="9" count="1">
            <x v="21"/>
          </reference>
        </references>
      </pivotArea>
    </format>
    <format dxfId="220">
      <pivotArea dataOnly="0" labelOnly="1" fieldPosition="0">
        <references count="2">
          <reference field="5" count="1" selected="0">
            <x v="0"/>
          </reference>
          <reference field="8" count="1">
            <x v="1"/>
          </reference>
        </references>
      </pivotArea>
    </format>
    <format dxfId="219">
      <pivotArea dataOnly="0" labelOnly="1" fieldPosition="0">
        <references count="2">
          <reference field="5" count="1" selected="0">
            <x v="0"/>
          </reference>
          <reference field="8" count="1">
            <x v="1"/>
          </reference>
        </references>
      </pivotArea>
    </format>
    <format dxfId="218">
      <pivotArea dataOnly="0" labelOnly="1" offset="IV2:IV9" fieldPosition="0">
        <references count="4">
          <reference field="5" count="1" selected="0">
            <x v="0"/>
          </reference>
          <reference field="6" count="1">
            <x v="0"/>
          </reference>
          <reference field="8" count="1" selected="0">
            <x v="0"/>
          </reference>
          <reference field="9" count="1" selected="0">
            <x v="3"/>
          </reference>
        </references>
      </pivotArea>
    </format>
    <format dxfId="217">
      <pivotArea dataOnly="0" labelOnly="1" offset="IV2:IV9" fieldPosition="0">
        <references count="4">
          <reference field="5" count="1" selected="0">
            <x v="0"/>
          </reference>
          <reference field="6" count="1">
            <x v="0"/>
          </reference>
          <reference field="8" count="1" selected="0">
            <x v="0"/>
          </reference>
          <reference field="9" count="1" selected="0">
            <x v="3"/>
          </reference>
        </references>
      </pivotArea>
    </format>
    <format dxfId="216">
      <pivotArea dataOnly="0" labelOnly="1" fieldPosition="0">
        <references count="1">
          <reference field="5" count="1">
            <x v="0"/>
          </reference>
        </references>
      </pivotArea>
    </format>
    <format dxfId="215">
      <pivotArea dataOnly="0" labelOnly="1" fieldPosition="0">
        <references count="1">
          <reference field="5" count="1">
            <x v="0"/>
          </reference>
        </references>
      </pivotArea>
    </format>
    <format dxfId="214">
      <pivotArea dataOnly="0" labelOnly="1" fieldPosition="0">
        <references count="2">
          <reference field="5" count="1" selected="0">
            <x v="0"/>
          </reference>
          <reference field="8" count="1">
            <x v="3"/>
          </reference>
        </references>
      </pivotArea>
    </format>
    <format dxfId="213">
      <pivotArea dataOnly="0" labelOnly="1" fieldPosition="0">
        <references count="2">
          <reference field="5" count="1" selected="0">
            <x v="0"/>
          </reference>
          <reference field="8" count="1">
            <x v="3"/>
          </reference>
        </references>
      </pivotArea>
    </format>
    <format dxfId="212">
      <pivotArea dataOnly="0" labelOnly="1" fieldPosition="0">
        <references count="1">
          <reference field="5" count="1">
            <x v="1"/>
          </reference>
        </references>
      </pivotArea>
    </format>
    <format dxfId="211">
      <pivotArea dataOnly="0" labelOnly="1" fieldPosition="0">
        <references count="1">
          <reference field="5" count="1">
            <x v="1"/>
          </reference>
        </references>
      </pivotArea>
    </format>
    <format dxfId="210">
      <pivotArea dataOnly="0" labelOnly="1" fieldPosition="0">
        <references count="1">
          <reference field="5" count="1">
            <x v="2"/>
          </reference>
        </references>
      </pivotArea>
    </format>
    <format dxfId="209">
      <pivotArea dataOnly="0" labelOnly="1" fieldPosition="0">
        <references count="1">
          <reference field="5" count="1">
            <x v="2"/>
          </reference>
        </references>
      </pivotArea>
    </format>
    <format dxfId="208">
      <pivotArea dataOnly="0" labelOnly="1" fieldPosition="0">
        <references count="2">
          <reference field="5" count="1" selected="0">
            <x v="2"/>
          </reference>
          <reference field="8" count="1">
            <x v="25"/>
          </reference>
        </references>
      </pivotArea>
    </format>
    <format dxfId="207">
      <pivotArea dataOnly="0" labelOnly="1" fieldPosition="0">
        <references count="2">
          <reference field="5" count="1" selected="0">
            <x v="2"/>
          </reference>
          <reference field="8" count="1">
            <x v="25"/>
          </reference>
        </references>
      </pivotArea>
    </format>
    <format dxfId="206">
      <pivotArea dataOnly="0" labelOnly="1" fieldPosition="0">
        <references count="3">
          <reference field="5" count="1" selected="0">
            <x v="2"/>
          </reference>
          <reference field="8" count="1" selected="0">
            <x v="25"/>
          </reference>
          <reference field="9" count="1">
            <x v="30"/>
          </reference>
        </references>
      </pivotArea>
    </format>
    <format dxfId="205">
      <pivotArea dataOnly="0" labelOnly="1" fieldPosition="0">
        <references count="1">
          <reference field="5" count="1">
            <x v="3"/>
          </reference>
        </references>
      </pivotArea>
    </format>
    <format dxfId="204">
      <pivotArea dataOnly="0" labelOnly="1" fieldPosition="0">
        <references count="1">
          <reference field="5" count="1">
            <x v="3"/>
          </reference>
        </references>
      </pivotArea>
    </format>
    <format dxfId="203">
      <pivotArea dataOnly="0" labelOnly="1" fieldPosition="0">
        <references count="1">
          <reference field="5" count="1">
            <x v="4"/>
          </reference>
        </references>
      </pivotArea>
    </format>
    <format dxfId="202">
      <pivotArea dataOnly="0" labelOnly="1" fieldPosition="0">
        <references count="1">
          <reference field="5" count="1">
            <x v="4"/>
          </reference>
        </references>
      </pivotArea>
    </format>
    <format dxfId="201">
      <pivotArea dataOnly="0" labelOnly="1" fieldPosition="0">
        <references count="1">
          <reference field="5" count="1">
            <x v="5"/>
          </reference>
        </references>
      </pivotArea>
    </format>
    <format dxfId="200">
      <pivotArea dataOnly="0" labelOnly="1" fieldPosition="0">
        <references count="1">
          <reference field="5" count="1">
            <x v="6"/>
          </reference>
        </references>
      </pivotArea>
    </format>
    <format dxfId="199">
      <pivotArea dataOnly="0" labelOnly="1" fieldPosition="0">
        <references count="1">
          <reference field="5" count="1">
            <x v="6"/>
          </reference>
        </references>
      </pivotArea>
    </format>
    <format dxfId="198">
      <pivotArea dataOnly="0" labelOnly="1" fieldPosition="0">
        <references count="3">
          <reference field="5" count="1" selected="0">
            <x v="6"/>
          </reference>
          <reference field="8" count="1" selected="0">
            <x v="31"/>
          </reference>
          <reference field="9" count="1">
            <x v="34"/>
          </reference>
        </references>
      </pivotArea>
    </format>
    <format dxfId="197">
      <pivotArea dataOnly="0" labelOnly="1" fieldPosition="0">
        <references count="2">
          <reference field="5" count="1" selected="0">
            <x v="6"/>
          </reference>
          <reference field="8" count="1">
            <x v="33"/>
          </reference>
        </references>
      </pivotArea>
    </format>
    <format dxfId="196">
      <pivotArea dataOnly="0" labelOnly="1" fieldPosition="0">
        <references count="2">
          <reference field="5" count="1" selected="0">
            <x v="6"/>
          </reference>
          <reference field="8" count="1">
            <x v="33"/>
          </reference>
        </references>
      </pivotArea>
    </format>
    <format dxfId="195">
      <pivotArea dataOnly="0" labelOnly="1" fieldPosition="0">
        <references count="3">
          <reference field="5" count="1" selected="0">
            <x v="6"/>
          </reference>
          <reference field="8" count="1" selected="0">
            <x v="33"/>
          </reference>
          <reference field="9" count="1">
            <x v="9"/>
          </reference>
        </references>
      </pivotArea>
    </format>
    <format dxfId="194">
      <pivotArea dataOnly="0" labelOnly="1" fieldPosition="0">
        <references count="2">
          <reference field="5" count="1" selected="0">
            <x v="6"/>
          </reference>
          <reference field="8" count="1">
            <x v="39"/>
          </reference>
        </references>
      </pivotArea>
    </format>
    <format dxfId="193">
      <pivotArea dataOnly="0" labelOnly="1" fieldPosition="0">
        <references count="2">
          <reference field="5" count="1" selected="0">
            <x v="6"/>
          </reference>
          <reference field="8" count="1">
            <x v="39"/>
          </reference>
        </references>
      </pivotArea>
    </format>
    <format dxfId="192">
      <pivotArea dataOnly="0" labelOnly="1" fieldPosition="0">
        <references count="3">
          <reference field="5" count="1" selected="0">
            <x v="6"/>
          </reference>
          <reference field="8" count="1" selected="0">
            <x v="39"/>
          </reference>
          <reference field="9" count="1">
            <x v="30"/>
          </reference>
        </references>
      </pivotArea>
    </format>
    <format dxfId="191">
      <pivotArea field="9" type="button" dataOnly="0" labelOnly="1" outline="0" axis="axisRow" fieldPosition="2"/>
    </format>
    <format dxfId="190">
      <pivotArea dataOnly="0" labelOnly="1" fieldPosition="0">
        <references count="2">
          <reference field="5" count="1" selected="0">
            <x v="0"/>
          </reference>
          <reference field="8" count="2">
            <x v="0"/>
            <x v="2"/>
          </reference>
        </references>
      </pivotArea>
    </format>
    <format dxfId="189">
      <pivotArea dataOnly="0" labelOnly="1" fieldPosition="0">
        <references count="2">
          <reference field="5" count="1" selected="0">
            <x v="0"/>
          </reference>
          <reference field="8" count="1">
            <x v="4"/>
          </reference>
        </references>
      </pivotArea>
    </format>
    <format dxfId="188">
      <pivotArea dataOnly="0" labelOnly="1" fieldPosition="0">
        <references count="2">
          <reference field="5" count="1" selected="0">
            <x v="0"/>
          </reference>
          <reference field="8" count="3">
            <x v="6"/>
            <x v="7"/>
            <x v="8"/>
          </reference>
        </references>
      </pivotArea>
    </format>
    <format dxfId="187">
      <pivotArea dataOnly="0" labelOnly="1" fieldPosition="0">
        <references count="1">
          <reference field="5" count="1">
            <x v="0"/>
          </reference>
        </references>
      </pivotArea>
    </format>
    <format dxfId="186">
      <pivotArea dataOnly="0" labelOnly="1" fieldPosition="0">
        <references count="1">
          <reference field="5" count="1">
            <x v="0"/>
          </reference>
        </references>
      </pivotArea>
    </format>
    <format dxfId="185">
      <pivotArea dataOnly="0" labelOnly="1" fieldPosition="0">
        <references count="2">
          <reference field="5" count="1" selected="0">
            <x v="1"/>
          </reference>
          <reference field="8" count="3">
            <x v="10"/>
            <x v="11"/>
            <x v="12"/>
          </reference>
        </references>
      </pivotArea>
    </format>
    <format dxfId="184">
      <pivotArea dataOnly="0" labelOnly="1" fieldPosition="0">
        <references count="2">
          <reference field="5" count="1" selected="0">
            <x v="2"/>
          </reference>
          <reference field="8" count="2">
            <x v="23"/>
            <x v="24"/>
          </reference>
        </references>
      </pivotArea>
    </format>
    <format dxfId="183">
      <pivotArea dataOnly="0" labelOnly="1" fieldPosition="0">
        <references count="2">
          <reference field="5" count="1" selected="0">
            <x v="3"/>
          </reference>
          <reference field="8" count="5">
            <x v="13"/>
            <x v="14"/>
            <x v="15"/>
            <x v="16"/>
            <x v="17"/>
          </reference>
        </references>
      </pivotArea>
    </format>
    <format dxfId="182">
      <pivotArea dataOnly="0" labelOnly="1" fieldPosition="0">
        <references count="2">
          <reference field="5" count="1" selected="0">
            <x v="4"/>
          </reference>
          <reference field="8" count="4">
            <x v="18"/>
            <x v="19"/>
            <x v="20"/>
            <x v="21"/>
          </reference>
        </references>
      </pivotArea>
    </format>
    <format dxfId="181">
      <pivotArea dataOnly="0" labelOnly="1" fieldPosition="0">
        <references count="2">
          <reference field="5" count="1" selected="0">
            <x v="6"/>
          </reference>
          <reference field="8" count="3">
            <x v="27"/>
            <x v="28"/>
            <x v="29"/>
          </reference>
        </references>
      </pivotArea>
    </format>
    <format dxfId="180">
      <pivotArea dataOnly="0" labelOnly="1" fieldPosition="0">
        <references count="2">
          <reference field="5" count="1" selected="0">
            <x v="6"/>
          </reference>
          <reference field="8" count="1">
            <x v="31"/>
          </reference>
        </references>
      </pivotArea>
    </format>
    <format dxfId="179">
      <pivotArea dataOnly="0" labelOnly="1" fieldPosition="0">
        <references count="2">
          <reference field="5" count="1" selected="0">
            <x v="6"/>
          </reference>
          <reference field="8" count="4">
            <x v="35"/>
            <x v="36"/>
            <x v="37"/>
            <x v="38"/>
          </reference>
        </references>
      </pivotArea>
    </format>
    <format dxfId="178">
      <pivotArea field="9" type="button" dataOnly="0" labelOnly="1" outline="0" axis="axisRow" fieldPosition="2"/>
    </format>
    <format dxfId="177">
      <pivotArea field="1" type="button" dataOnly="0" labelOnly="1" outline="0" axis="axisRow" fieldPosition="7"/>
    </format>
    <format dxfId="176">
      <pivotArea collapsedLevelsAreSubtotals="1" fieldPosition="0">
        <references count="8">
          <reference field="0" count="1" selected="0">
            <x v="0"/>
          </reference>
          <reference field="1" count="1" selected="0">
            <x v="7"/>
          </reference>
          <reference field="2" count="1">
            <x v="15"/>
          </reference>
          <reference field="5" count="1" selected="0">
            <x v="0"/>
          </reference>
          <reference field="6" count="1" selected="0">
            <x v="0"/>
          </reference>
          <reference field="8" count="1" selected="0">
            <x v="0"/>
          </reference>
          <reference field="9" count="1" selected="0">
            <x v="3"/>
          </reference>
          <reference field="10" count="1" selected="0">
            <x v="12"/>
          </reference>
        </references>
      </pivotArea>
    </format>
    <format dxfId="175">
      <pivotArea collapsedLevelsAreSubtotals="1" fieldPosition="0">
        <references count="8">
          <reference field="0" count="1" selected="0">
            <x v="9"/>
          </reference>
          <reference field="1" count="1" selected="0">
            <x v="28"/>
          </reference>
          <reference field="2" count="1">
            <x v="15"/>
          </reference>
          <reference field="5" count="1" selected="0">
            <x v="0"/>
          </reference>
          <reference field="6" count="1" selected="0">
            <x v="0"/>
          </reference>
          <reference field="8" count="1" selected="0">
            <x v="2"/>
          </reference>
          <reference field="9" count="1" selected="0">
            <x v="8"/>
          </reference>
          <reference field="10" count="1" selected="0">
            <x v="19"/>
          </reference>
        </references>
      </pivotArea>
    </format>
    <format dxfId="174">
      <pivotArea collapsedLevelsAreSubtotals="1" fieldPosition="0">
        <references count="8">
          <reference field="0" count="1" selected="0">
            <x v="10"/>
          </reference>
          <reference field="1" count="1" selected="0">
            <x v="44"/>
          </reference>
          <reference field="2" count="1">
            <x v="29"/>
          </reference>
          <reference field="5" count="1" selected="0">
            <x v="0"/>
          </reference>
          <reference field="6" count="1" selected="0">
            <x v="5"/>
          </reference>
          <reference field="8" count="1" selected="0">
            <x v="3"/>
          </reference>
          <reference field="9" count="1" selected="0">
            <x v="35"/>
          </reference>
          <reference field="10" count="1" selected="0">
            <x v="8"/>
          </reference>
        </references>
      </pivotArea>
    </format>
    <format dxfId="173">
      <pivotArea collapsedLevelsAreSubtotals="1" fieldPosition="0">
        <references count="8">
          <reference field="0" count="1" selected="0">
            <x v="11"/>
          </reference>
          <reference field="1" count="1" selected="0">
            <x v="5"/>
          </reference>
          <reference field="2" count="1">
            <x v="6"/>
          </reference>
          <reference field="5" count="1" selected="0">
            <x v="0"/>
          </reference>
          <reference field="6" count="1" selected="0">
            <x v="5"/>
          </reference>
          <reference field="8" count="1" selected="0">
            <x v="3"/>
          </reference>
          <reference field="9" count="1" selected="0">
            <x v="35"/>
          </reference>
          <reference field="10" count="1" selected="0">
            <x v="8"/>
          </reference>
        </references>
      </pivotArea>
    </format>
    <format dxfId="172">
      <pivotArea collapsedLevelsAreSubtotals="1" fieldPosition="0">
        <references count="8">
          <reference field="0" count="1" selected="0">
            <x v="12"/>
          </reference>
          <reference field="1" count="1" selected="0">
            <x v="30"/>
          </reference>
          <reference field="2" count="1">
            <x v="2"/>
          </reference>
          <reference field="5" count="1" selected="0">
            <x v="0"/>
          </reference>
          <reference field="6" count="1" selected="0">
            <x v="1"/>
          </reference>
          <reference field="8" count="1" selected="0">
            <x v="4"/>
          </reference>
          <reference field="9" count="1" selected="0">
            <x v="13"/>
          </reference>
          <reference field="10" count="1" selected="0">
            <x v="9"/>
          </reference>
        </references>
      </pivotArea>
    </format>
    <format dxfId="171">
      <pivotArea collapsedLevelsAreSubtotals="1" fieldPosition="0">
        <references count="8">
          <reference field="0" count="1" selected="0">
            <x v="13"/>
          </reference>
          <reference field="1" count="1" selected="0">
            <x v="54"/>
          </reference>
          <reference field="2" count="1">
            <x v="29"/>
          </reference>
          <reference field="5" count="1" selected="0">
            <x v="0"/>
          </reference>
          <reference field="6" count="1" selected="0">
            <x v="6"/>
          </reference>
          <reference field="8" count="1" selected="0">
            <x v="5"/>
          </reference>
          <reference field="9" count="1" selected="0">
            <x v="12"/>
          </reference>
          <reference field="10" count="1" selected="0">
            <x v="21"/>
          </reference>
        </references>
      </pivotArea>
    </format>
    <format dxfId="170">
      <pivotArea collapsedLevelsAreSubtotals="1" fieldPosition="0">
        <references count="8">
          <reference field="0" count="1" selected="0">
            <x v="14"/>
          </reference>
          <reference field="1" count="1" selected="0">
            <x v="0"/>
          </reference>
          <reference field="2" count="1">
            <x v="0"/>
          </reference>
          <reference field="5" count="1" selected="0">
            <x v="0"/>
          </reference>
          <reference field="6" count="1" selected="0">
            <x v="6"/>
          </reference>
          <reference field="8" count="1" selected="0">
            <x v="5"/>
          </reference>
          <reference field="9" count="1" selected="0">
            <x v="12"/>
          </reference>
          <reference field="10" count="1" selected="0">
            <x v="21"/>
          </reference>
        </references>
      </pivotArea>
    </format>
    <format dxfId="169">
      <pivotArea collapsedLevelsAreSubtotals="1" fieldPosition="0">
        <references count="8">
          <reference field="0" count="1" selected="0">
            <x v="15"/>
          </reference>
          <reference field="1" count="1" selected="0">
            <x v="52"/>
          </reference>
          <reference field="2" count="1">
            <x v="29"/>
          </reference>
          <reference field="5" count="1" selected="0">
            <x v="0"/>
          </reference>
          <reference field="6" count="1" selected="0">
            <x v="9"/>
          </reference>
          <reference field="8" count="1" selected="0">
            <x v="6"/>
          </reference>
          <reference field="9" count="1" selected="0">
            <x v="31"/>
          </reference>
          <reference field="10" count="1" selected="0">
            <x v="13"/>
          </reference>
        </references>
      </pivotArea>
    </format>
    <format dxfId="168">
      <pivotArea collapsedLevelsAreSubtotals="1" fieldPosition="0">
        <references count="8">
          <reference field="0" count="1" selected="0">
            <x v="16"/>
          </reference>
          <reference field="1" count="1" selected="0">
            <x v="29"/>
          </reference>
          <reference field="2" count="1">
            <x v="7"/>
          </reference>
          <reference field="5" count="1" selected="0">
            <x v="0"/>
          </reference>
          <reference field="6" count="1" selected="0">
            <x v="0"/>
          </reference>
          <reference field="8" count="1" selected="0">
            <x v="7"/>
          </reference>
          <reference field="9" count="1" selected="0">
            <x v="16"/>
          </reference>
          <reference field="10" count="1" selected="0">
            <x v="23"/>
          </reference>
        </references>
      </pivotArea>
    </format>
    <format dxfId="167">
      <pivotArea collapsedLevelsAreSubtotals="1" fieldPosition="0">
        <references count="8">
          <reference field="0" count="1" selected="0">
            <x v="17"/>
          </reference>
          <reference field="1" count="1" selected="0">
            <x v="18"/>
          </reference>
          <reference field="2" count="1">
            <x v="24"/>
          </reference>
          <reference field="5" count="1" selected="0">
            <x v="0"/>
          </reference>
          <reference field="6" count="1" selected="0">
            <x v="2"/>
          </reference>
          <reference field="8" count="1" selected="0">
            <x v="8"/>
          </reference>
          <reference field="9" count="1" selected="0">
            <x v="20"/>
          </reference>
          <reference field="10" count="1" selected="0">
            <x v="16"/>
          </reference>
        </references>
      </pivotArea>
    </format>
    <format dxfId="166">
      <pivotArea collapsedLevelsAreSubtotals="1" fieldPosition="0">
        <references count="8">
          <reference field="0" count="1" selected="0">
            <x v="18"/>
          </reference>
          <reference field="1" count="1" selected="0">
            <x v="1"/>
          </reference>
          <reference field="2" count="1">
            <x v="2"/>
          </reference>
          <reference field="5" count="1" selected="0">
            <x v="1"/>
          </reference>
          <reference field="6" count="1" selected="0">
            <x v="1"/>
          </reference>
          <reference field="8" count="1" selected="0">
            <x v="9"/>
          </reference>
          <reference field="9" count="1" selected="0">
            <x v="28"/>
          </reference>
          <reference field="10" count="1" selected="0">
            <x v="7"/>
          </reference>
        </references>
      </pivotArea>
    </format>
    <format dxfId="165">
      <pivotArea collapsedLevelsAreSubtotals="1" fieldPosition="0">
        <references count="8">
          <reference field="0" count="1" selected="0">
            <x v="22"/>
          </reference>
          <reference field="1" count="1" selected="0">
            <x v="47"/>
          </reference>
          <reference field="2" count="1">
            <x v="29"/>
          </reference>
          <reference field="5" count="1" selected="0">
            <x v="1"/>
          </reference>
          <reference field="6" count="1" selected="0">
            <x v="1"/>
          </reference>
          <reference field="8" count="1" selected="0">
            <x v="9"/>
          </reference>
          <reference field="9" count="1" selected="0">
            <x v="28"/>
          </reference>
          <reference field="10" count="1" selected="0">
            <x v="7"/>
          </reference>
        </references>
      </pivotArea>
    </format>
    <format dxfId="164">
      <pivotArea collapsedLevelsAreSubtotals="1" fieldPosition="0">
        <references count="8">
          <reference field="0" count="1" selected="0">
            <x v="19"/>
          </reference>
          <reference field="1" count="1" selected="0">
            <x v="6"/>
          </reference>
          <reference field="2" count="1">
            <x v="14"/>
          </reference>
          <reference field="5" count="1" selected="0">
            <x v="1"/>
          </reference>
          <reference field="6" count="1" selected="0">
            <x v="6"/>
          </reference>
          <reference field="8" count="1" selected="0">
            <x v="10"/>
          </reference>
          <reference field="9" count="1" selected="0">
            <x v="22"/>
          </reference>
          <reference field="10" count="1" selected="0">
            <x v="6"/>
          </reference>
        </references>
      </pivotArea>
    </format>
    <format dxfId="163">
      <pivotArea collapsedLevelsAreSubtotals="1" fieldPosition="0">
        <references count="8">
          <reference field="0" count="1" selected="0">
            <x v="20"/>
          </reference>
          <reference field="1" count="1" selected="0">
            <x v="3"/>
          </reference>
          <reference field="2" count="1">
            <x v="13"/>
          </reference>
          <reference field="5" count="1" selected="0">
            <x v="1"/>
          </reference>
          <reference field="6" count="1" selected="0">
            <x v="9"/>
          </reference>
          <reference field="8" count="1" selected="0">
            <x v="11"/>
          </reference>
          <reference field="9" count="1" selected="0">
            <x v="27"/>
          </reference>
          <reference field="10" count="1" selected="0">
            <x v="2"/>
          </reference>
        </references>
      </pivotArea>
    </format>
    <format dxfId="162">
      <pivotArea collapsedLevelsAreSubtotals="1" fieldPosition="0">
        <references count="8">
          <reference field="0" count="1" selected="0">
            <x v="21"/>
          </reference>
          <reference field="1" count="1" selected="0">
            <x v="18"/>
          </reference>
          <reference field="2" count="1">
            <x v="24"/>
          </reference>
          <reference field="5" count="1" selected="0">
            <x v="1"/>
          </reference>
          <reference field="6" count="1" selected="0">
            <x v="4"/>
          </reference>
          <reference field="8" count="1" selected="0">
            <x v="12"/>
          </reference>
          <reference field="9" count="1" selected="0">
            <x v="20"/>
          </reference>
          <reference field="10" count="1" selected="0">
            <x v="16"/>
          </reference>
        </references>
      </pivotArea>
    </format>
    <format dxfId="161">
      <pivotArea collapsedLevelsAreSubtotals="1" fieldPosition="0">
        <references count="8">
          <reference field="0" count="1" selected="0">
            <x v="33"/>
          </reference>
          <reference field="1" count="1" selected="0">
            <x v="39"/>
          </reference>
          <reference field="2" count="1">
            <x v="2"/>
          </reference>
          <reference field="5" count="1" selected="0">
            <x v="2"/>
          </reference>
          <reference field="6" count="1" selected="0">
            <x v="7"/>
          </reference>
          <reference field="8" count="1" selected="0">
            <x v="23"/>
          </reference>
          <reference field="9" count="1" selected="0">
            <x v="36"/>
          </reference>
          <reference field="10" count="1" selected="0">
            <x v="1"/>
          </reference>
        </references>
      </pivotArea>
    </format>
    <format dxfId="160">
      <pivotArea collapsedLevelsAreSubtotals="1" fieldPosition="0">
        <references count="8">
          <reference field="0" count="1" selected="0">
            <x v="34"/>
          </reference>
          <reference field="1" count="1" selected="0">
            <x v="18"/>
          </reference>
          <reference field="2" count="1">
            <x v="24"/>
          </reference>
          <reference field="5" count="1" selected="0">
            <x v="2"/>
          </reference>
          <reference field="6" count="1" selected="0">
            <x v="1"/>
          </reference>
          <reference field="8" count="1" selected="0">
            <x v="24"/>
          </reference>
          <reference field="9" count="1" selected="0">
            <x v="20"/>
          </reference>
          <reference field="10" count="1" selected="0">
            <x v="15"/>
          </reference>
        </references>
      </pivotArea>
    </format>
    <format dxfId="159">
      <pivotArea collapsedLevelsAreSubtotals="1" fieldPosition="0">
        <references count="8">
          <reference field="0" count="1" selected="0">
            <x v="35"/>
          </reference>
          <reference field="1" count="1" selected="0">
            <x v="51"/>
          </reference>
          <reference field="2" count="1">
            <x v="29"/>
          </reference>
          <reference field="5" count="1" selected="0">
            <x v="2"/>
          </reference>
          <reference field="6" count="1" selected="0">
            <x v="6"/>
          </reference>
          <reference field="8" count="1" selected="0">
            <x v="25"/>
          </reference>
          <reference field="9" count="1" selected="0">
            <x v="30"/>
          </reference>
          <reference field="10" count="1" selected="0">
            <x v="2"/>
          </reference>
        </references>
      </pivotArea>
    </format>
    <format dxfId="158">
      <pivotArea collapsedLevelsAreSubtotals="1" fieldPosition="0">
        <references count="8">
          <reference field="0" count="1" selected="0">
            <x v="36"/>
          </reference>
          <reference field="1" count="1" selected="0">
            <x v="41"/>
          </reference>
          <reference field="2" count="1">
            <x v="25"/>
          </reference>
          <reference field="5" count="1" selected="0">
            <x v="2"/>
          </reference>
          <reference field="6" count="1" selected="0">
            <x v="6"/>
          </reference>
          <reference field="8" count="1" selected="0">
            <x v="25"/>
          </reference>
          <reference field="9" count="1" selected="0">
            <x v="30"/>
          </reference>
          <reference field="10" count="1" selected="0">
            <x v="2"/>
          </reference>
        </references>
      </pivotArea>
    </format>
    <format dxfId="157">
      <pivotArea collapsedLevelsAreSubtotals="1" fieldPosition="0">
        <references count="8">
          <reference field="0" count="1" selected="0">
            <x v="37"/>
          </reference>
          <reference field="1" count="1" selected="0">
            <x v="17"/>
          </reference>
          <reference field="2" count="1">
            <x v="16"/>
          </reference>
          <reference field="5" count="1" selected="0">
            <x v="2"/>
          </reference>
          <reference field="6" count="1" selected="0">
            <x v="6"/>
          </reference>
          <reference field="8" count="1" selected="0">
            <x v="25"/>
          </reference>
          <reference field="9" count="1" selected="0">
            <x v="30"/>
          </reference>
          <reference field="10" count="1" selected="0">
            <x v="2"/>
          </reference>
        </references>
      </pivotArea>
    </format>
    <format dxfId="156">
      <pivotArea collapsedLevelsAreSubtotals="1" fieldPosition="0">
        <references count="8">
          <reference field="0" count="1" selected="0">
            <x v="23"/>
          </reference>
          <reference field="1" count="1" selected="0">
            <x v="46"/>
          </reference>
          <reference field="2" count="1">
            <x v="29"/>
          </reference>
          <reference field="5" count="1" selected="0">
            <x v="3"/>
          </reference>
          <reference field="6" count="1" selected="0">
            <x v="3"/>
          </reference>
          <reference field="8" count="1" selected="0">
            <x v="13"/>
          </reference>
          <reference field="9" count="1" selected="0">
            <x v="11"/>
          </reference>
          <reference field="10" count="1" selected="0">
            <x v="2"/>
          </reference>
        </references>
      </pivotArea>
    </format>
    <format dxfId="155">
      <pivotArea collapsedLevelsAreSubtotals="1" fieldPosition="0">
        <references count="8">
          <reference field="0" count="1" selected="0">
            <x v="24"/>
          </reference>
          <reference field="1" count="1" selected="0">
            <x v="40"/>
          </reference>
          <reference field="2" count="1">
            <x v="9"/>
          </reference>
          <reference field="5" count="1" selected="0">
            <x v="3"/>
          </reference>
          <reference field="6" count="1" selected="0">
            <x v="1"/>
          </reference>
          <reference field="8" count="1" selected="0">
            <x v="14"/>
          </reference>
          <reference field="9" count="1" selected="0">
            <x v="29"/>
          </reference>
          <reference field="10" count="1" selected="0">
            <x v="0"/>
          </reference>
        </references>
      </pivotArea>
    </format>
    <format dxfId="154">
      <pivotArea collapsedLevelsAreSubtotals="1" fieldPosition="0">
        <references count="8">
          <reference field="0" count="1" selected="0">
            <x v="25"/>
          </reference>
          <reference field="1" count="1" selected="0">
            <x v="37"/>
          </reference>
          <reference field="2" count="1">
            <x v="8"/>
          </reference>
          <reference field="5" count="1" selected="0">
            <x v="3"/>
          </reference>
          <reference field="6" count="1" selected="0">
            <x v="7"/>
          </reference>
          <reference field="8" count="1" selected="0">
            <x v="15"/>
          </reference>
          <reference field="9" count="1" selected="0">
            <x v="23"/>
          </reference>
          <reference field="10" count="1" selected="0">
            <x v="4"/>
          </reference>
        </references>
      </pivotArea>
    </format>
    <format dxfId="153">
      <pivotArea collapsedLevelsAreSubtotals="1" fieldPosition="0">
        <references count="8">
          <reference field="0" count="1" selected="0">
            <x v="26"/>
          </reference>
          <reference field="1" count="1" selected="0">
            <x v="33"/>
          </reference>
          <reference field="2" count="1">
            <x v="3"/>
          </reference>
          <reference field="5" count="1" selected="0">
            <x v="3"/>
          </reference>
          <reference field="6" count="1" selected="0">
            <x v="8"/>
          </reference>
          <reference field="8" count="1" selected="0">
            <x v="16"/>
          </reference>
          <reference field="9" count="1" selected="0">
            <x v="10"/>
          </reference>
          <reference field="10" count="1" selected="0">
            <x v="18"/>
          </reference>
        </references>
      </pivotArea>
    </format>
    <format dxfId="152">
      <pivotArea collapsedLevelsAreSubtotals="1" fieldPosition="0">
        <references count="8">
          <reference field="0" count="1" selected="0">
            <x v="27"/>
          </reference>
          <reference field="1" count="1" selected="0">
            <x v="34"/>
          </reference>
          <reference field="2" count="1">
            <x v="4"/>
          </reference>
          <reference field="5" count="1" selected="0">
            <x v="3"/>
          </reference>
          <reference field="6" count="1" selected="0">
            <x v="0"/>
          </reference>
          <reference field="8" count="1" selected="0">
            <x v="17"/>
          </reference>
          <reference field="9" count="1" selected="0">
            <x v="14"/>
          </reference>
          <reference field="10" count="1" selected="0">
            <x v="20"/>
          </reference>
        </references>
      </pivotArea>
    </format>
    <format dxfId="151">
      <pivotArea collapsedLevelsAreSubtotals="1" fieldPosition="0">
        <references count="8">
          <reference field="0" count="1" selected="0">
            <x v="28"/>
          </reference>
          <reference field="1" count="1" selected="0">
            <x v="50"/>
          </reference>
          <reference field="2" count="1">
            <x v="29"/>
          </reference>
          <reference field="5" count="1" selected="0">
            <x v="4"/>
          </reference>
          <reference field="6" count="1" selected="0">
            <x v="0"/>
          </reference>
          <reference field="8" count="1" selected="0">
            <x v="18"/>
          </reference>
          <reference field="9" count="1" selected="0">
            <x v="18"/>
          </reference>
          <reference field="10" count="1" selected="0">
            <x v="3"/>
          </reference>
        </references>
      </pivotArea>
    </format>
    <format dxfId="150">
      <pivotArea collapsedLevelsAreSubtotals="1" fieldPosition="0">
        <references count="8">
          <reference field="0" count="1" selected="0">
            <x v="29"/>
          </reference>
          <reference field="1" count="1" selected="0">
            <x v="49"/>
          </reference>
          <reference field="2" count="1">
            <x v="29"/>
          </reference>
          <reference field="5" count="1" selected="0">
            <x v="4"/>
          </reference>
          <reference field="6" count="1" selected="0">
            <x v="5"/>
          </reference>
          <reference field="8" count="1" selected="0">
            <x v="19"/>
          </reference>
          <reference field="9" count="1" selected="0">
            <x v="17"/>
          </reference>
          <reference field="10" count="1" selected="0">
            <x v="0"/>
          </reference>
        </references>
      </pivotArea>
    </format>
    <format dxfId="149">
      <pivotArea collapsedLevelsAreSubtotals="1" fieldPosition="0">
        <references count="8">
          <reference field="0" count="1" selected="0">
            <x v="30"/>
          </reference>
          <reference field="1" count="1" selected="0">
            <x v="35"/>
          </reference>
          <reference field="2" count="1">
            <x v="23"/>
          </reference>
          <reference field="5" count="1" selected="0">
            <x v="4"/>
          </reference>
          <reference field="6" count="1" selected="0">
            <x v="9"/>
          </reference>
          <reference field="8" count="1" selected="0">
            <x v="20"/>
          </reference>
          <reference field="9" count="1" selected="0">
            <x v="32"/>
          </reference>
          <reference field="10" count="1" selected="0">
            <x v="5"/>
          </reference>
        </references>
      </pivotArea>
    </format>
    <format dxfId="148">
      <pivotArea collapsedLevelsAreSubtotals="1" fieldPosition="0">
        <references count="8">
          <reference field="0" count="1" selected="0">
            <x v="31"/>
          </reference>
          <reference field="1" count="1" selected="0">
            <x v="48"/>
          </reference>
          <reference field="2" count="1">
            <x v="29"/>
          </reference>
          <reference field="5" count="1" selected="0">
            <x v="4"/>
          </reference>
          <reference field="6" count="1" selected="0">
            <x v="6"/>
          </reference>
          <reference field="8" count="1" selected="0">
            <x v="21"/>
          </reference>
          <reference field="9" count="1" selected="0">
            <x v="19"/>
          </reference>
          <reference field="10" count="1" selected="0">
            <x v="0"/>
          </reference>
        </references>
      </pivotArea>
    </format>
    <format dxfId="147">
      <pivotArea collapsedLevelsAreSubtotals="1" fieldPosition="0">
        <references count="8">
          <reference field="0" count="1" selected="0">
            <x v="38"/>
          </reference>
          <reference field="1" count="1" selected="0">
            <x v="18"/>
          </reference>
          <reference field="2" count="1">
            <x v="24"/>
          </reference>
          <reference field="5" count="1" selected="0">
            <x v="5"/>
          </reference>
          <reference field="6" count="1" selected="0">
            <x v="1"/>
          </reference>
          <reference field="8" count="1" selected="0">
            <x v="26"/>
          </reference>
          <reference field="9" count="1" selected="0">
            <x v="20"/>
          </reference>
          <reference field="10" count="1" selected="0">
            <x v="16"/>
          </reference>
        </references>
      </pivotArea>
    </format>
    <format dxfId="146">
      <pivotArea collapsedLevelsAreSubtotals="1" fieldPosition="0">
        <references count="8">
          <reference field="0" count="1" selected="0">
            <x v="39"/>
          </reference>
          <reference field="1" count="1" selected="0">
            <x v="58"/>
          </reference>
          <reference field="2" count="1">
            <x v="27"/>
          </reference>
          <reference field="5" count="1" selected="0">
            <x v="6"/>
          </reference>
          <reference field="6" count="1" selected="0">
            <x v="9"/>
          </reference>
          <reference field="8" count="1" selected="0">
            <x v="27"/>
          </reference>
          <reference field="9" count="1" selected="0">
            <x v="33"/>
          </reference>
          <reference field="10" count="1" selected="0">
            <x v="16"/>
          </reference>
        </references>
      </pivotArea>
    </format>
    <format dxfId="145">
      <pivotArea collapsedLevelsAreSubtotals="1" fieldPosition="0">
        <references count="8">
          <reference field="0" count="1" selected="0">
            <x v="40"/>
          </reference>
          <reference field="1" count="1" selected="0">
            <x v="24"/>
          </reference>
          <reference field="2" count="1">
            <x v="22"/>
          </reference>
          <reference field="5" count="1" selected="0">
            <x v="6"/>
          </reference>
          <reference field="6" count="1" selected="0">
            <x v="0"/>
          </reference>
          <reference field="8" count="1" selected="0">
            <x v="28"/>
          </reference>
          <reference field="9" count="1" selected="0">
            <x v="7"/>
          </reference>
          <reference field="10" count="1" selected="0">
            <x v="17"/>
          </reference>
        </references>
      </pivotArea>
    </format>
    <format dxfId="144">
      <pivotArea collapsedLevelsAreSubtotals="1" fieldPosition="0">
        <references count="8">
          <reference field="0" count="1" selected="0">
            <x v="59"/>
          </reference>
          <reference field="1" count="1" selected="0">
            <x v="56"/>
          </reference>
          <reference field="2" count="1">
            <x v="29"/>
          </reference>
          <reference field="5" count="1" selected="0">
            <x v="6"/>
          </reference>
          <reference field="6" count="1" selected="0">
            <x v="10"/>
          </reference>
          <reference field="8" count="1" selected="0">
            <x v="29"/>
          </reference>
          <reference field="9" count="1" selected="0">
            <x v="24"/>
          </reference>
          <reference field="10" count="1" selected="0">
            <x v="23"/>
          </reference>
        </references>
      </pivotArea>
    </format>
    <format dxfId="143">
      <pivotArea collapsedLevelsAreSubtotals="1" fieldPosition="0">
        <references count="8">
          <reference field="0" count="1" selected="0">
            <x v="60"/>
          </reference>
          <reference field="1" count="1" selected="0">
            <x v="45"/>
          </reference>
          <reference field="2" count="1">
            <x v="29"/>
          </reference>
          <reference field="5" count="1" selected="0">
            <x v="6"/>
          </reference>
          <reference field="6" count="1" selected="0">
            <x v="10"/>
          </reference>
          <reference field="8" count="1" selected="0">
            <x v="30"/>
          </reference>
          <reference field="9" count="1" selected="0">
            <x v="6"/>
          </reference>
          <reference field="10" count="1" selected="0">
            <x v="22"/>
          </reference>
        </references>
      </pivotArea>
    </format>
    <format dxfId="142">
      <pivotArea collapsedLevelsAreSubtotals="1" fieldPosition="0">
        <references count="8">
          <reference field="0" count="1" selected="0">
            <x v="61"/>
          </reference>
          <reference field="1" count="1" selected="0">
            <x v="36"/>
          </reference>
          <reference field="2" count="1">
            <x v="10"/>
          </reference>
          <reference field="5" count="1" selected="0">
            <x v="6"/>
          </reference>
          <reference field="6" count="1" selected="0">
            <x v="10"/>
          </reference>
          <reference field="8" count="1" selected="0">
            <x v="30"/>
          </reference>
          <reference field="9" count="1" selected="0">
            <x v="6"/>
          </reference>
          <reference field="10" count="1" selected="0">
            <x v="22"/>
          </reference>
        </references>
      </pivotArea>
    </format>
    <format dxfId="141">
      <pivotArea collapsedLevelsAreSubtotals="1" fieldPosition="0">
        <references count="8">
          <reference field="0" count="1" selected="0">
            <x v="62"/>
          </reference>
          <reference field="1" count="1" selected="0">
            <x v="59"/>
          </reference>
          <reference field="2" count="1">
            <x v="29"/>
          </reference>
          <reference field="5" count="1" selected="0">
            <x v="6"/>
          </reference>
          <reference field="6" count="1" selected="0">
            <x v="10"/>
          </reference>
          <reference field="8" count="1" selected="0">
            <x v="31"/>
          </reference>
          <reference field="9" count="1" selected="0">
            <x v="34"/>
          </reference>
          <reference field="10" count="1" selected="0">
            <x v="12"/>
          </reference>
        </references>
      </pivotArea>
    </format>
    <format dxfId="140">
      <pivotArea collapsedLevelsAreSubtotals="1" fieldPosition="0">
        <references count="8">
          <reference field="0" count="1" selected="0">
            <x v="63"/>
          </reference>
          <reference field="1" count="1" selected="0">
            <x v="2"/>
          </reference>
          <reference field="2" count="1">
            <x v="33"/>
          </reference>
          <reference field="5" count="1" selected="0">
            <x v="6"/>
          </reference>
          <reference field="6" count="1" selected="0">
            <x v="10"/>
          </reference>
          <reference field="8" count="1" selected="0">
            <x v="31"/>
          </reference>
          <reference field="9" count="1" selected="0">
            <x v="34"/>
          </reference>
          <reference field="10" count="1" selected="0">
            <x v="12"/>
          </reference>
        </references>
      </pivotArea>
    </format>
    <format dxfId="139">
      <pivotArea collapsedLevelsAreSubtotals="1" fieldPosition="0">
        <references count="8">
          <reference field="0" count="1" selected="0">
            <x v="64"/>
          </reference>
          <reference field="1" count="1" selected="0">
            <x v="32"/>
          </reference>
          <reference field="2" count="1">
            <x v="23"/>
          </reference>
          <reference field="5" count="1" selected="0">
            <x v="6"/>
          </reference>
          <reference field="6" count="1" selected="0">
            <x v="10"/>
          </reference>
          <reference field="8" count="1" selected="0">
            <x v="32"/>
          </reference>
          <reference field="9" count="1" selected="0">
            <x v="26"/>
          </reference>
          <reference field="10" count="1" selected="0">
            <x v="10"/>
          </reference>
        </references>
      </pivotArea>
    </format>
    <format dxfId="138">
      <pivotArea collapsedLevelsAreSubtotals="1" fieldPosition="0">
        <references count="8">
          <reference field="0" count="1" selected="0">
            <x v="41"/>
          </reference>
          <reference field="1" count="1" selected="0">
            <x v="23"/>
          </reference>
          <reference field="2" count="1">
            <x v="22"/>
          </reference>
          <reference field="5" count="1" selected="0">
            <x v="6"/>
          </reference>
          <reference field="6" count="1" selected="0">
            <x v="5"/>
          </reference>
          <reference field="8" count="1" selected="0">
            <x v="33"/>
          </reference>
          <reference field="9" count="1" selected="0">
            <x v="9"/>
          </reference>
          <reference field="10" count="1" selected="0">
            <x v="9"/>
          </reference>
        </references>
      </pivotArea>
    </format>
    <format dxfId="137">
      <pivotArea collapsedLevelsAreSubtotals="1" fieldPosition="0">
        <references count="8">
          <reference field="0" count="1" selected="0">
            <x v="42"/>
          </reference>
          <reference field="1" count="1" selected="0">
            <x v="22"/>
          </reference>
          <reference field="2" count="1">
            <x v="20"/>
          </reference>
          <reference field="5" count="1" selected="0">
            <x v="6"/>
          </reference>
          <reference field="6" count="1" selected="0">
            <x v="5"/>
          </reference>
          <reference field="8" count="1" selected="0">
            <x v="33"/>
          </reference>
          <reference field="9" count="1" selected="0">
            <x v="9"/>
          </reference>
          <reference field="10" count="1" selected="0">
            <x v="9"/>
          </reference>
        </references>
      </pivotArea>
    </format>
    <format dxfId="136">
      <pivotArea collapsedLevelsAreSubtotals="1" fieldPosition="0">
        <references count="8">
          <reference field="0" count="1" selected="0">
            <x v="43"/>
          </reference>
          <reference field="1" count="1" selected="0">
            <x v="12"/>
          </reference>
          <reference field="2" count="1">
            <x v="32"/>
          </reference>
          <reference field="5" count="1" selected="0">
            <x v="6"/>
          </reference>
          <reference field="6" count="1" selected="0">
            <x v="5"/>
          </reference>
          <reference field="8" count="1" selected="0">
            <x v="33"/>
          </reference>
          <reference field="9" count="1" selected="0">
            <x v="9"/>
          </reference>
          <reference field="10" count="1" selected="0">
            <x v="9"/>
          </reference>
        </references>
      </pivotArea>
    </format>
    <format dxfId="135">
      <pivotArea collapsedLevelsAreSubtotals="1" fieldPosition="0">
        <references count="8">
          <reference field="0" count="1" selected="0">
            <x v="44"/>
          </reference>
          <reference field="1" count="1" selected="0">
            <x v="26"/>
          </reference>
          <reference field="2" count="1">
            <x v="30"/>
          </reference>
          <reference field="5" count="1" selected="0">
            <x v="6"/>
          </reference>
          <reference field="6" count="1" selected="0">
            <x v="6"/>
          </reference>
          <reference field="8" count="1" selected="0">
            <x v="34"/>
          </reference>
          <reference field="9" count="1" selected="0">
            <x v="15"/>
          </reference>
          <reference field="10" count="1" selected="0">
            <x v="11"/>
          </reference>
        </references>
      </pivotArea>
    </format>
    <format dxfId="134">
      <pivotArea collapsedLevelsAreSubtotals="1" fieldPosition="0">
        <references count="8">
          <reference field="0" count="1" selected="0">
            <x v="45"/>
          </reference>
          <reference field="1" count="1" selected="0">
            <x v="53"/>
          </reference>
          <reference field="2" count="1">
            <x v="1"/>
          </reference>
          <reference field="5" count="1" selected="0">
            <x v="6"/>
          </reference>
          <reference field="6" count="1" selected="0">
            <x v="6"/>
          </reference>
          <reference field="8" count="1" selected="0">
            <x v="34"/>
          </reference>
          <reference field="9" count="1" selected="0">
            <x v="15"/>
          </reference>
          <reference field="10" count="1" selected="0">
            <x v="11"/>
          </reference>
        </references>
      </pivotArea>
    </format>
    <format dxfId="133">
      <pivotArea collapsedLevelsAreSubtotals="1" fieldPosition="0">
        <references count="8">
          <reference field="0" count="1" selected="0">
            <x v="46"/>
          </reference>
          <reference field="1" count="1" selected="0">
            <x v="25"/>
          </reference>
          <reference field="2" count="1">
            <x v="5"/>
          </reference>
          <reference field="5" count="1" selected="0">
            <x v="6"/>
          </reference>
          <reference field="6" count="1" selected="0">
            <x v="6"/>
          </reference>
          <reference field="8" count="1" selected="0">
            <x v="34"/>
          </reference>
          <reference field="9" count="1" selected="0">
            <x v="15"/>
          </reference>
          <reference field="10" count="1" selected="0">
            <x v="11"/>
          </reference>
        </references>
      </pivotArea>
    </format>
    <format dxfId="132">
      <pivotArea collapsedLevelsAreSubtotals="1" fieldPosition="0">
        <references count="8">
          <reference field="0" count="1" selected="0">
            <x v="47"/>
          </reference>
          <reference field="1" count="1" selected="0">
            <x v="16"/>
          </reference>
          <reference field="2" count="1">
            <x v="19"/>
          </reference>
          <reference field="5" count="1" selected="0">
            <x v="6"/>
          </reference>
          <reference field="6" count="1" selected="0">
            <x v="6"/>
          </reference>
          <reference field="8" count="1" selected="0">
            <x v="35"/>
          </reference>
          <reference field="9" count="1" selected="0">
            <x v="1"/>
          </reference>
          <reference field="10" count="1" selected="0">
            <x v="11"/>
          </reference>
        </references>
      </pivotArea>
    </format>
    <format dxfId="131">
      <pivotArea collapsedLevelsAreSubtotals="1" fieldPosition="0">
        <references count="8">
          <reference field="0" count="1" selected="0">
            <x v="48"/>
          </reference>
          <reference field="1" count="1" selected="0">
            <x v="21"/>
          </reference>
          <reference field="2" count="1">
            <x v="11"/>
          </reference>
          <reference field="5" count="1" selected="0">
            <x v="6"/>
          </reference>
          <reference field="6" count="1" selected="0">
            <x v="6"/>
          </reference>
          <reference field="8" count="1" selected="0">
            <x v="36"/>
          </reference>
          <reference field="9" count="1" selected="0">
            <x v="5"/>
          </reference>
          <reference field="10" count="1" selected="0">
            <x v="19"/>
          </reference>
        </references>
      </pivotArea>
    </format>
    <format dxfId="130">
      <pivotArea collapsedLevelsAreSubtotals="1" fieldPosition="0">
        <references count="8">
          <reference field="0" count="1" selected="0">
            <x v="49"/>
          </reference>
          <reference field="1" count="1" selected="0">
            <x v="20"/>
          </reference>
          <reference field="2" count="1">
            <x v="11"/>
          </reference>
          <reference field="5" count="1" selected="0">
            <x v="6"/>
          </reference>
          <reference field="6" count="1" selected="0">
            <x v="6"/>
          </reference>
          <reference field="8" count="1" selected="0">
            <x v="37"/>
          </reference>
          <reference field="9" count="1" selected="0">
            <x v="4"/>
          </reference>
          <reference field="10" count="1" selected="0">
            <x v="19"/>
          </reference>
        </references>
      </pivotArea>
    </format>
    <format dxfId="129">
      <pivotArea collapsedLevelsAreSubtotals="1" fieldPosition="0">
        <references count="8">
          <reference field="0" count="1" selected="0">
            <x v="50"/>
          </reference>
          <reference field="1" count="1" selected="0">
            <x v="19"/>
          </reference>
          <reference field="2" count="1">
            <x v="29"/>
          </reference>
          <reference field="5" count="1" selected="0">
            <x v="6"/>
          </reference>
          <reference field="6" count="1" selected="0">
            <x v="0"/>
          </reference>
          <reference field="8" count="1" selected="0">
            <x v="38"/>
          </reference>
          <reference field="9" count="1" selected="0">
            <x v="2"/>
          </reference>
          <reference field="10" count="1" selected="0">
            <x v="14"/>
          </reference>
        </references>
      </pivotArea>
    </format>
    <format dxfId="128">
      <pivotArea collapsedLevelsAreSubtotals="1" fieldPosition="0">
        <references count="8">
          <reference field="0" count="1" selected="0">
            <x v="51"/>
          </reference>
          <reference field="1" count="1" selected="0">
            <x v="15"/>
          </reference>
          <reference field="2" count="1">
            <x v="18"/>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127">
      <pivotArea collapsedLevelsAreSubtotals="1" fieldPosition="0">
        <references count="8">
          <reference field="0" count="1" selected="0">
            <x v="52"/>
          </reference>
          <reference field="1" count="1" selected="0">
            <x v="60"/>
          </reference>
          <reference field="2" count="1">
            <x v="18"/>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126">
      <pivotArea collapsedLevelsAreSubtotals="1" fieldPosition="0">
        <references count="8">
          <reference field="0" count="1" selected="0">
            <x v="53"/>
          </reference>
          <reference field="1" count="1" selected="0">
            <x v="61"/>
          </reference>
          <reference field="2" count="1">
            <x v="18"/>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125">
      <pivotArea collapsedLevelsAreSubtotals="1" fieldPosition="0">
        <references count="8">
          <reference field="0" count="1" selected="0">
            <x v="54"/>
          </reference>
          <reference field="1" count="1" selected="0">
            <x v="62"/>
          </reference>
          <reference field="2" count="1">
            <x v="18"/>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124">
      <pivotArea collapsedLevelsAreSubtotals="1" fieldPosition="0">
        <references count="8">
          <reference field="0" count="1" selected="0">
            <x v="55"/>
          </reference>
          <reference field="1" count="1" selected="0">
            <x v="63"/>
          </reference>
          <reference field="2" count="1">
            <x v="18"/>
          </reference>
          <reference field="5" count="1" selected="0">
            <x v="6"/>
          </reference>
          <reference field="6" count="1" selected="0">
            <x v="6"/>
          </reference>
          <reference field="8" count="1" selected="0">
            <x v="39"/>
          </reference>
          <reference field="9" count="1" selected="0">
            <x v="30"/>
          </reference>
          <reference field="10" count="1" selected="0">
            <x v="14"/>
          </reference>
        </references>
      </pivotArea>
    </format>
    <format dxfId="123">
      <pivotArea collapsedLevelsAreSubtotals="1" fieldPosition="0">
        <references count="8">
          <reference field="0" count="1" selected="0">
            <x v="56"/>
          </reference>
          <reference field="1" count="1" selected="0">
            <x v="43"/>
          </reference>
          <reference field="2" count="1">
            <x v="28"/>
          </reference>
          <reference field="5" count="1" selected="0">
            <x v="6"/>
          </reference>
          <reference field="6" count="1" selected="0">
            <x v="6"/>
          </reference>
          <reference field="8" count="1" selected="0">
            <x v="40"/>
          </reference>
          <reference field="9" count="1" selected="0">
            <x v="0"/>
          </reference>
          <reference field="10" count="1" selected="0">
            <x v="15"/>
          </reference>
        </references>
      </pivotArea>
    </format>
    <format dxfId="122">
      <pivotArea collapsedLevelsAreSubtotals="1" fieldPosition="0">
        <references count="8">
          <reference field="0" count="1" selected="0">
            <x v="57"/>
          </reference>
          <reference field="1" count="1" selected="0">
            <x v="13"/>
          </reference>
          <reference field="2" count="1">
            <x v="17"/>
          </reference>
          <reference field="5" count="1" selected="0">
            <x v="6"/>
          </reference>
          <reference field="6" count="1" selected="0">
            <x v="6"/>
          </reference>
          <reference field="8" count="1" selected="0">
            <x v="40"/>
          </reference>
          <reference field="9" count="1" selected="0">
            <x v="0"/>
          </reference>
          <reference field="10" count="1" selected="0">
            <x v="15"/>
          </reference>
        </references>
      </pivotArea>
    </format>
    <format dxfId="121">
      <pivotArea collapsedLevelsAreSubtotals="1" fieldPosition="0">
        <references count="8">
          <reference field="0" count="1" selected="0">
            <x v="58"/>
          </reference>
          <reference field="1" count="1" selected="0">
            <x v="14"/>
          </reference>
          <reference field="2" count="1">
            <x v="36"/>
          </reference>
          <reference field="5" count="1" selected="0">
            <x v="6"/>
          </reference>
          <reference field="6" count="1" selected="0">
            <x v="6"/>
          </reference>
          <reference field="8" count="1" selected="0">
            <x v="40"/>
          </reference>
          <reference field="9" count="1" selected="0">
            <x v="0"/>
          </reference>
          <reference field="10" count="1" selected="0">
            <x v="15"/>
          </reference>
        </references>
      </pivotArea>
    </format>
    <format dxfId="120">
      <pivotArea collapsedLevelsAreSubtotals="1" fieldPosition="0">
        <references count="8">
          <reference field="0" count="1" selected="0">
            <x v="32"/>
          </reference>
          <reference field="1" count="1" selected="0">
            <x v="55"/>
          </reference>
          <reference field="2" count="1">
            <x v="29"/>
          </reference>
          <reference field="5" count="1" selected="0">
            <x v="7"/>
          </reference>
          <reference field="6" count="1" selected="0">
            <x v="0"/>
          </reference>
          <reference field="8" count="1" selected="0">
            <x v="22"/>
          </reference>
          <reference field="9" count="1" selected="0">
            <x v="25"/>
          </reference>
          <reference field="10" count="1" selected="0">
            <x v="16"/>
          </reference>
        </references>
      </pivotArea>
    </format>
    <format dxfId="119">
      <pivotArea field="9" type="button" dataOnly="0" labelOnly="1" outline="0" axis="axisRow" fieldPosition="2"/>
    </format>
    <format dxfId="118">
      <pivotArea field="1" type="button" dataOnly="0" labelOnly="1" outline="0" axis="axisRow" fieldPosition="7"/>
    </format>
    <format dxfId="117">
      <pivotArea field="1" type="button" dataOnly="0" labelOnly="1" outline="0" axis="axisRow" fieldPosition="7"/>
    </format>
    <format dxfId="116">
      <pivotArea field="1" type="button" dataOnly="0" labelOnly="1" outline="0" axis="axisRow" fieldPosition="7"/>
    </format>
    <format dxfId="115">
      <pivotArea field="1" type="button" dataOnly="0" labelOnly="1" outline="0" axis="axisRow" fieldPosition="7"/>
    </format>
    <format dxfId="114">
      <pivotArea field="1" type="button" dataOnly="0" labelOnly="1" outline="0" axis="axisRow" fieldPosition="7"/>
    </format>
    <format dxfId="113">
      <pivotArea dataOnly="0" labelOnly="1" fieldPosition="0">
        <references count="8">
          <reference field="0" count="1" selected="0">
            <x v="0"/>
          </reference>
          <reference field="1" count="1">
            <x v="7"/>
          </reference>
          <reference field="5" count="1" selected="0">
            <x v="0"/>
          </reference>
          <reference field="6" count="1" selected="0">
            <x v="0"/>
          </reference>
          <reference field="7" count="1" selected="0">
            <x v="0"/>
          </reference>
          <reference field="8" count="1" selected="0">
            <x v="0"/>
          </reference>
          <reference field="9" count="1" selected="0">
            <x v="3"/>
          </reference>
          <reference field="10" count="1" selected="0">
            <x v="12"/>
          </reference>
        </references>
      </pivotArea>
    </format>
    <format dxfId="112">
      <pivotArea dataOnly="0" labelOnly="1" fieldPosition="0">
        <references count="8">
          <reference field="0" count="1" selected="0">
            <x v="9"/>
          </reference>
          <reference field="1" count="1">
            <x v="28"/>
          </reference>
          <reference field="5" count="1" selected="0">
            <x v="0"/>
          </reference>
          <reference field="6" count="1" selected="0">
            <x v="0"/>
          </reference>
          <reference field="7" count="1" selected="0">
            <x v="4"/>
          </reference>
          <reference field="8" count="1" selected="0">
            <x v="2"/>
          </reference>
          <reference field="9" count="1" selected="0">
            <x v="8"/>
          </reference>
          <reference field="10" count="1" selected="0">
            <x v="19"/>
          </reference>
        </references>
      </pivotArea>
    </format>
    <format dxfId="111">
      <pivotArea dataOnly="0" labelOnly="1" fieldPosition="0">
        <references count="8">
          <reference field="0" count="1" selected="0">
            <x v="10"/>
          </reference>
          <reference field="1" count="1">
            <x v="44"/>
          </reference>
          <reference field="5" count="1" selected="0">
            <x v="0"/>
          </reference>
          <reference field="6" count="1" selected="0">
            <x v="5"/>
          </reference>
          <reference field="7" count="1" selected="0">
            <x v="6"/>
          </reference>
          <reference field="8" count="1" selected="0">
            <x v="3"/>
          </reference>
          <reference field="9" count="1" selected="0">
            <x v="35"/>
          </reference>
          <reference field="10" count="1" selected="0">
            <x v="8"/>
          </reference>
        </references>
      </pivotArea>
    </format>
    <format dxfId="110">
      <pivotArea dataOnly="0" labelOnly="1" fieldPosition="0">
        <references count="8">
          <reference field="0" count="1" selected="0">
            <x v="11"/>
          </reference>
          <reference field="1" count="1">
            <x v="5"/>
          </reference>
          <reference field="5" count="1" selected="0">
            <x v="0"/>
          </reference>
          <reference field="6" count="1" selected="0">
            <x v="5"/>
          </reference>
          <reference field="7" count="1" selected="0">
            <x v="6"/>
          </reference>
          <reference field="8" count="1" selected="0">
            <x v="3"/>
          </reference>
          <reference field="9" count="1" selected="0">
            <x v="35"/>
          </reference>
          <reference field="10" count="1" selected="0">
            <x v="8"/>
          </reference>
        </references>
      </pivotArea>
    </format>
    <format dxfId="109">
      <pivotArea dataOnly="0" labelOnly="1" fieldPosition="0">
        <references count="8">
          <reference field="0" count="1" selected="0">
            <x v="12"/>
          </reference>
          <reference field="1" count="1">
            <x v="30"/>
          </reference>
          <reference field="5" count="1" selected="0">
            <x v="0"/>
          </reference>
          <reference field="6" count="1" selected="0">
            <x v="1"/>
          </reference>
          <reference field="7" count="1" selected="0">
            <x v="1"/>
          </reference>
          <reference field="8" count="1" selected="0">
            <x v="4"/>
          </reference>
          <reference field="9" count="1" selected="0">
            <x v="13"/>
          </reference>
          <reference field="10" count="1" selected="0">
            <x v="9"/>
          </reference>
        </references>
      </pivotArea>
    </format>
    <format dxfId="108">
      <pivotArea dataOnly="0" labelOnly="1" fieldPosition="0">
        <references count="8">
          <reference field="0" count="1" selected="0">
            <x v="13"/>
          </reference>
          <reference field="1" count="1">
            <x v="54"/>
          </reference>
          <reference field="5" count="1" selected="0">
            <x v="0"/>
          </reference>
          <reference field="6" count="1" selected="0">
            <x v="6"/>
          </reference>
          <reference field="7" count="1" selected="0">
            <x v="10"/>
          </reference>
          <reference field="8" count="1" selected="0">
            <x v="5"/>
          </reference>
          <reference field="9" count="1" selected="0">
            <x v="12"/>
          </reference>
          <reference field="10" count="1" selected="0">
            <x v="21"/>
          </reference>
        </references>
      </pivotArea>
    </format>
    <format dxfId="107">
      <pivotArea dataOnly="0" labelOnly="1" fieldPosition="0">
        <references count="8">
          <reference field="0" count="1" selected="0">
            <x v="14"/>
          </reference>
          <reference field="1" count="1">
            <x v="0"/>
          </reference>
          <reference field="5" count="1" selected="0">
            <x v="0"/>
          </reference>
          <reference field="6" count="1" selected="0">
            <x v="6"/>
          </reference>
          <reference field="7" count="1" selected="0">
            <x v="10"/>
          </reference>
          <reference field="8" count="1" selected="0">
            <x v="5"/>
          </reference>
          <reference field="9" count="1" selected="0">
            <x v="12"/>
          </reference>
          <reference field="10" count="1" selected="0">
            <x v="21"/>
          </reference>
        </references>
      </pivotArea>
    </format>
    <format dxfId="106">
      <pivotArea dataOnly="0" labelOnly="1" fieldPosition="0">
        <references count="8">
          <reference field="0" count="1" selected="0">
            <x v="15"/>
          </reference>
          <reference field="1" count="1">
            <x v="52"/>
          </reference>
          <reference field="5" count="1" selected="0">
            <x v="0"/>
          </reference>
          <reference field="6" count="1" selected="0">
            <x v="9"/>
          </reference>
          <reference field="7" count="1" selected="0">
            <x v="17"/>
          </reference>
          <reference field="8" count="1" selected="0">
            <x v="6"/>
          </reference>
          <reference field="9" count="1" selected="0">
            <x v="31"/>
          </reference>
          <reference field="10" count="1" selected="0">
            <x v="13"/>
          </reference>
        </references>
      </pivotArea>
    </format>
    <format dxfId="105">
      <pivotArea dataOnly="0" labelOnly="1" fieldPosition="0">
        <references count="8">
          <reference field="0" count="1" selected="0">
            <x v="16"/>
          </reference>
          <reference field="1" count="1">
            <x v="29"/>
          </reference>
          <reference field="5" count="1" selected="0">
            <x v="0"/>
          </reference>
          <reference field="6" count="1" selected="0">
            <x v="0"/>
          </reference>
          <reference field="7" count="1" selected="0">
            <x v="3"/>
          </reference>
          <reference field="8" count="1" selected="0">
            <x v="7"/>
          </reference>
          <reference field="9" count="1" selected="0">
            <x v="16"/>
          </reference>
          <reference field="10" count="1" selected="0">
            <x v="23"/>
          </reference>
        </references>
      </pivotArea>
    </format>
    <format dxfId="104">
      <pivotArea dataOnly="0" labelOnly="1" fieldPosition="0">
        <references count="8">
          <reference field="0" count="1" selected="0">
            <x v="17"/>
          </reference>
          <reference field="1" count="1">
            <x v="18"/>
          </reference>
          <reference field="5" count="1" selected="0">
            <x v="0"/>
          </reference>
          <reference field="6" count="1" selected="0">
            <x v="2"/>
          </reference>
          <reference field="7" count="1" selected="0">
            <x v="5"/>
          </reference>
          <reference field="8" count="1" selected="0">
            <x v="8"/>
          </reference>
          <reference field="9" count="1" selected="0">
            <x v="20"/>
          </reference>
          <reference field="10" count="1" selected="0">
            <x v="16"/>
          </reference>
        </references>
      </pivotArea>
    </format>
    <format dxfId="103">
      <pivotArea dataOnly="0" labelOnly="1" fieldPosition="0">
        <references count="8">
          <reference field="0" count="1" selected="0">
            <x v="22"/>
          </reference>
          <reference field="1" count="1">
            <x v="47"/>
          </reference>
          <reference field="5" count="1" selected="0">
            <x v="1"/>
          </reference>
          <reference field="6" count="1" selected="0">
            <x v="1"/>
          </reference>
          <reference field="7" count="1" selected="0">
            <x v="2"/>
          </reference>
          <reference field="8" count="1" selected="0">
            <x v="9"/>
          </reference>
          <reference field="9" count="1" selected="0">
            <x v="28"/>
          </reference>
          <reference field="10" count="1" selected="0">
            <x v="7"/>
          </reference>
        </references>
      </pivotArea>
    </format>
    <format dxfId="102">
      <pivotArea dataOnly="0" labelOnly="1" fieldPosition="0">
        <references count="8">
          <reference field="0" count="1" selected="0">
            <x v="18"/>
          </reference>
          <reference field="1" count="1">
            <x v="1"/>
          </reference>
          <reference field="5" count="1" selected="0">
            <x v="1"/>
          </reference>
          <reference field="6" count="1" selected="0">
            <x v="1"/>
          </reference>
          <reference field="7" count="1" selected="0">
            <x v="3"/>
          </reference>
          <reference field="8" count="1" selected="0">
            <x v="9"/>
          </reference>
          <reference field="9" count="1" selected="0">
            <x v="28"/>
          </reference>
          <reference field="10" count="1" selected="0">
            <x v="7"/>
          </reference>
        </references>
      </pivotArea>
    </format>
    <format dxfId="101">
      <pivotArea dataOnly="0" labelOnly="1" fieldPosition="0">
        <references count="8">
          <reference field="0" count="1" selected="0">
            <x v="19"/>
          </reference>
          <reference field="1" count="1">
            <x v="6"/>
          </reference>
          <reference field="5" count="1" selected="0">
            <x v="1"/>
          </reference>
          <reference field="6" count="1" selected="0">
            <x v="6"/>
          </reference>
          <reference field="7" count="1" selected="0">
            <x v="8"/>
          </reference>
          <reference field="8" count="1" selected="0">
            <x v="10"/>
          </reference>
          <reference field="9" count="1" selected="0">
            <x v="22"/>
          </reference>
          <reference field="10" count="1" selected="0">
            <x v="6"/>
          </reference>
        </references>
      </pivotArea>
    </format>
    <format dxfId="100">
      <pivotArea dataOnly="0" labelOnly="1" fieldPosition="0">
        <references count="8">
          <reference field="0" count="1" selected="0">
            <x v="20"/>
          </reference>
          <reference field="1" count="1">
            <x v="3"/>
          </reference>
          <reference field="5" count="1" selected="0">
            <x v="1"/>
          </reference>
          <reference field="6" count="1" selected="0">
            <x v="9"/>
          </reference>
          <reference field="7" count="1" selected="0">
            <x v="7"/>
          </reference>
          <reference field="8" count="1" selected="0">
            <x v="11"/>
          </reference>
          <reference field="9" count="1" selected="0">
            <x v="27"/>
          </reference>
          <reference field="10" count="1" selected="0">
            <x v="2"/>
          </reference>
        </references>
      </pivotArea>
    </format>
    <format dxfId="99">
      <pivotArea dataOnly="0" labelOnly="1" fieldPosition="0">
        <references count="8">
          <reference field="0" count="1" selected="0">
            <x v="21"/>
          </reference>
          <reference field="1" count="1">
            <x v="18"/>
          </reference>
          <reference field="5" count="1" selected="0">
            <x v="1"/>
          </reference>
          <reference field="6" count="1" selected="0">
            <x v="4"/>
          </reference>
          <reference field="7" count="1" selected="0">
            <x v="23"/>
          </reference>
          <reference field="8" count="1" selected="0">
            <x v="12"/>
          </reference>
          <reference field="9" count="1" selected="0">
            <x v="20"/>
          </reference>
          <reference field="10" count="1" selected="0">
            <x v="16"/>
          </reference>
        </references>
      </pivotArea>
    </format>
    <format dxfId="98">
      <pivotArea dataOnly="0" labelOnly="1" fieldPosition="0">
        <references count="8">
          <reference field="0" count="1" selected="0">
            <x v="33"/>
          </reference>
          <reference field="1" count="1">
            <x v="39"/>
          </reference>
          <reference field="5" count="1" selected="0">
            <x v="2"/>
          </reference>
          <reference field="6" count="1" selected="0">
            <x v="7"/>
          </reference>
          <reference field="7" count="1" selected="0">
            <x v="22"/>
          </reference>
          <reference field="8" count="1" selected="0">
            <x v="23"/>
          </reference>
          <reference field="9" count="1" selected="0">
            <x v="36"/>
          </reference>
          <reference field="10" count="1" selected="0">
            <x v="1"/>
          </reference>
        </references>
      </pivotArea>
    </format>
    <format dxfId="97">
      <pivotArea dataOnly="0" labelOnly="1" fieldPosition="0">
        <references count="8">
          <reference field="0" count="1" selected="0">
            <x v="34"/>
          </reference>
          <reference field="1" count="1">
            <x v="18"/>
          </reference>
          <reference field="5" count="1" selected="0">
            <x v="2"/>
          </reference>
          <reference field="6" count="1" selected="0">
            <x v="1"/>
          </reference>
          <reference field="7" count="1" selected="0">
            <x v="16"/>
          </reference>
          <reference field="8" count="1" selected="0">
            <x v="24"/>
          </reference>
          <reference field="9" count="1" selected="0">
            <x v="20"/>
          </reference>
          <reference field="10" count="1" selected="0">
            <x v="15"/>
          </reference>
        </references>
      </pivotArea>
    </format>
    <format dxfId="96">
      <pivotArea dataOnly="0" labelOnly="1" fieldPosition="0">
        <references count="8">
          <reference field="0" count="1" selected="0">
            <x v="35"/>
          </reference>
          <reference field="1" count="1">
            <x v="51"/>
          </reference>
          <reference field="5" count="1" selected="0">
            <x v="2"/>
          </reference>
          <reference field="6" count="1" selected="0">
            <x v="6"/>
          </reference>
          <reference field="7" count="1" selected="0">
            <x v="2"/>
          </reference>
          <reference field="8" count="1" selected="0">
            <x v="25"/>
          </reference>
          <reference field="9" count="1" selected="0">
            <x v="30"/>
          </reference>
          <reference field="10" count="1" selected="0">
            <x v="2"/>
          </reference>
        </references>
      </pivotArea>
    </format>
    <format dxfId="95">
      <pivotArea dataOnly="0" labelOnly="1" fieldPosition="0">
        <references count="8">
          <reference field="0" count="1" selected="0">
            <x v="36"/>
          </reference>
          <reference field="1" count="1">
            <x v="41"/>
          </reference>
          <reference field="5" count="1" selected="0">
            <x v="2"/>
          </reference>
          <reference field="6" count="1" selected="0">
            <x v="6"/>
          </reference>
          <reference field="7" count="1" selected="0">
            <x v="2"/>
          </reference>
          <reference field="8" count="1" selected="0">
            <x v="25"/>
          </reference>
          <reference field="9" count="1" selected="0">
            <x v="30"/>
          </reference>
          <reference field="10" count="1" selected="0">
            <x v="2"/>
          </reference>
        </references>
      </pivotArea>
    </format>
    <format dxfId="94">
      <pivotArea dataOnly="0" labelOnly="1" fieldPosition="0">
        <references count="8">
          <reference field="0" count="1" selected="0">
            <x v="37"/>
          </reference>
          <reference field="1" count="1">
            <x v="17"/>
          </reference>
          <reference field="5" count="1" selected="0">
            <x v="2"/>
          </reference>
          <reference field="6" count="1" selected="0">
            <x v="6"/>
          </reference>
          <reference field="7" count="1" selected="0">
            <x v="2"/>
          </reference>
          <reference field="8" count="1" selected="0">
            <x v="25"/>
          </reference>
          <reference field="9" count="1" selected="0">
            <x v="30"/>
          </reference>
          <reference field="10" count="1" selected="0">
            <x v="2"/>
          </reference>
        </references>
      </pivotArea>
    </format>
    <format dxfId="93">
      <pivotArea dataOnly="0" labelOnly="1" fieldPosition="0">
        <references count="8">
          <reference field="0" count="1" selected="0">
            <x v="23"/>
          </reference>
          <reference field="1" count="1">
            <x v="46"/>
          </reference>
          <reference field="5" count="1" selected="0">
            <x v="3"/>
          </reference>
          <reference field="6" count="1" selected="0">
            <x v="3"/>
          </reference>
          <reference field="7" count="1" selected="0">
            <x v="20"/>
          </reference>
          <reference field="8" count="1" selected="0">
            <x v="13"/>
          </reference>
          <reference field="9" count="1" selected="0">
            <x v="11"/>
          </reference>
          <reference field="10" count="1" selected="0">
            <x v="2"/>
          </reference>
        </references>
      </pivotArea>
    </format>
    <format dxfId="92">
      <pivotArea dataOnly="0" labelOnly="1" fieldPosition="0">
        <references count="8">
          <reference field="0" count="1" selected="0">
            <x v="24"/>
          </reference>
          <reference field="1" count="1">
            <x v="40"/>
          </reference>
          <reference field="5" count="1" selected="0">
            <x v="3"/>
          </reference>
          <reference field="6" count="1" selected="0">
            <x v="1"/>
          </reference>
          <reference field="7" count="1" selected="0">
            <x v="19"/>
          </reference>
          <reference field="8" count="1" selected="0">
            <x v="14"/>
          </reference>
          <reference field="9" count="1" selected="0">
            <x v="29"/>
          </reference>
          <reference field="10" count="1" selected="0">
            <x v="0"/>
          </reference>
        </references>
      </pivotArea>
    </format>
    <format dxfId="91">
      <pivotArea dataOnly="0" labelOnly="1" fieldPosition="0">
        <references count="8">
          <reference field="0" count="1" selected="0">
            <x v="25"/>
          </reference>
          <reference field="1" count="1">
            <x v="37"/>
          </reference>
          <reference field="5" count="1" selected="0">
            <x v="3"/>
          </reference>
          <reference field="6" count="1" selected="0">
            <x v="7"/>
          </reference>
          <reference field="7" count="1" selected="0">
            <x v="25"/>
          </reference>
          <reference field="8" count="1" selected="0">
            <x v="15"/>
          </reference>
          <reference field="9" count="1" selected="0">
            <x v="23"/>
          </reference>
          <reference field="10" count="1" selected="0">
            <x v="4"/>
          </reference>
        </references>
      </pivotArea>
    </format>
    <format dxfId="90">
      <pivotArea dataOnly="0" labelOnly="1" fieldPosition="0">
        <references count="8">
          <reference field="0" count="1" selected="0">
            <x v="26"/>
          </reference>
          <reference field="1" count="1">
            <x v="33"/>
          </reference>
          <reference field="5" count="1" selected="0">
            <x v="3"/>
          </reference>
          <reference field="6" count="1" selected="0">
            <x v="8"/>
          </reference>
          <reference field="7" count="1" selected="0">
            <x v="7"/>
          </reference>
          <reference field="8" count="1" selected="0">
            <x v="16"/>
          </reference>
          <reference field="9" count="1" selected="0">
            <x v="10"/>
          </reference>
          <reference field="10" count="1" selected="0">
            <x v="18"/>
          </reference>
        </references>
      </pivotArea>
    </format>
    <format dxfId="89">
      <pivotArea dataOnly="0" labelOnly="1" fieldPosition="0">
        <references count="8">
          <reference field="0" count="1" selected="0">
            <x v="27"/>
          </reference>
          <reference field="1" count="1">
            <x v="34"/>
          </reference>
          <reference field="5" count="1" selected="0">
            <x v="3"/>
          </reference>
          <reference field="6" count="1" selected="0">
            <x v="0"/>
          </reference>
          <reference field="7" count="1" selected="0">
            <x v="4"/>
          </reference>
          <reference field="8" count="1" selected="0">
            <x v="17"/>
          </reference>
          <reference field="9" count="1" selected="0">
            <x v="14"/>
          </reference>
          <reference field="10" count="1" selected="0">
            <x v="20"/>
          </reference>
        </references>
      </pivotArea>
    </format>
    <format dxfId="88">
      <pivotArea dataOnly="0" labelOnly="1" fieldPosition="0">
        <references count="8">
          <reference field="0" count="1" selected="0">
            <x v="28"/>
          </reference>
          <reference field="1" count="1">
            <x v="50"/>
          </reference>
          <reference field="5" count="1" selected="0">
            <x v="4"/>
          </reference>
          <reference field="6" count="1" selected="0">
            <x v="0"/>
          </reference>
          <reference field="7" count="1" selected="0">
            <x v="0"/>
          </reference>
          <reference field="8" count="1" selected="0">
            <x v="18"/>
          </reference>
          <reference field="9" count="1" selected="0">
            <x v="18"/>
          </reference>
          <reference field="10" count="1" selected="0">
            <x v="3"/>
          </reference>
        </references>
      </pivotArea>
    </format>
    <format dxfId="87">
      <pivotArea dataOnly="0" labelOnly="1" fieldPosition="0">
        <references count="8">
          <reference field="0" count="1" selected="0">
            <x v="29"/>
          </reference>
          <reference field="1" count="1">
            <x v="49"/>
          </reference>
          <reference field="5" count="1" selected="0">
            <x v="4"/>
          </reference>
          <reference field="6" count="1" selected="0">
            <x v="5"/>
          </reference>
          <reference field="7" count="1" selected="0">
            <x v="1"/>
          </reference>
          <reference field="8" count="1" selected="0">
            <x v="19"/>
          </reference>
          <reference field="9" count="1" selected="0">
            <x v="17"/>
          </reference>
          <reference field="10" count="1" selected="0">
            <x v="0"/>
          </reference>
        </references>
      </pivotArea>
    </format>
    <format dxfId="86">
      <pivotArea dataOnly="0" labelOnly="1" fieldPosition="0">
        <references count="8">
          <reference field="0" count="1" selected="0">
            <x v="30"/>
          </reference>
          <reference field="1" count="1">
            <x v="35"/>
          </reference>
          <reference field="5" count="1" selected="0">
            <x v="4"/>
          </reference>
          <reference field="6" count="1" selected="0">
            <x v="9"/>
          </reference>
          <reference field="7" count="1" selected="0">
            <x v="3"/>
          </reference>
          <reference field="8" count="1" selected="0">
            <x v="20"/>
          </reference>
          <reference field="9" count="1" selected="0">
            <x v="32"/>
          </reference>
          <reference field="10" count="1" selected="0">
            <x v="5"/>
          </reference>
        </references>
      </pivotArea>
    </format>
    <format dxfId="85">
      <pivotArea dataOnly="0" labelOnly="1" fieldPosition="0">
        <references count="8">
          <reference field="0" count="1" selected="0">
            <x v="31"/>
          </reference>
          <reference field="1" count="1">
            <x v="48"/>
          </reference>
          <reference field="5" count="1" selected="0">
            <x v="4"/>
          </reference>
          <reference field="6" count="1" selected="0">
            <x v="6"/>
          </reference>
          <reference field="7" count="1" selected="0">
            <x v="2"/>
          </reference>
          <reference field="8" count="1" selected="0">
            <x v="21"/>
          </reference>
          <reference field="9" count="1" selected="0">
            <x v="19"/>
          </reference>
          <reference field="10" count="1" selected="0">
            <x v="0"/>
          </reference>
        </references>
      </pivotArea>
    </format>
    <format dxfId="84">
      <pivotArea dataOnly="0" labelOnly="1" fieldPosition="0">
        <references count="8">
          <reference field="0" count="1" selected="0">
            <x v="38"/>
          </reference>
          <reference field="1" count="1">
            <x v="18"/>
          </reference>
          <reference field="5" count="1" selected="0">
            <x v="5"/>
          </reference>
          <reference field="6" count="1" selected="0">
            <x v="1"/>
          </reference>
          <reference field="7" count="1" selected="0">
            <x v="18"/>
          </reference>
          <reference field="8" count="1" selected="0">
            <x v="26"/>
          </reference>
          <reference field="9" count="1" selected="0">
            <x v="20"/>
          </reference>
          <reference field="10" count="1" selected="0">
            <x v="16"/>
          </reference>
        </references>
      </pivotArea>
    </format>
    <format dxfId="83">
      <pivotArea dataOnly="0" labelOnly="1" fieldPosition="0">
        <references count="8">
          <reference field="0" count="1" selected="0">
            <x v="39"/>
          </reference>
          <reference field="1" count="1">
            <x v="58"/>
          </reference>
          <reference field="5" count="1" selected="0">
            <x v="6"/>
          </reference>
          <reference field="6" count="1" selected="0">
            <x v="9"/>
          </reference>
          <reference field="7" count="1" selected="0">
            <x v="11"/>
          </reference>
          <reference field="8" count="1" selected="0">
            <x v="27"/>
          </reference>
          <reference field="9" count="1" selected="0">
            <x v="33"/>
          </reference>
          <reference field="10" count="1" selected="0">
            <x v="16"/>
          </reference>
        </references>
      </pivotArea>
    </format>
    <format dxfId="82">
      <pivotArea dataOnly="0" labelOnly="1" fieldPosition="0">
        <references count="8">
          <reference field="0" count="1" selected="0">
            <x v="40"/>
          </reference>
          <reference field="1" count="1">
            <x v="24"/>
          </reference>
          <reference field="5" count="1" selected="0">
            <x v="6"/>
          </reference>
          <reference field="6" count="1" selected="0">
            <x v="0"/>
          </reference>
          <reference field="7" count="1" selected="0">
            <x v="21"/>
          </reference>
          <reference field="8" count="1" selected="0">
            <x v="28"/>
          </reference>
          <reference field="9" count="1" selected="0">
            <x v="7"/>
          </reference>
          <reference field="10" count="1" selected="0">
            <x v="17"/>
          </reference>
        </references>
      </pivotArea>
    </format>
    <format dxfId="81">
      <pivotArea dataOnly="0" labelOnly="1" fieldPosition="0">
        <references count="8">
          <reference field="0" count="1" selected="0">
            <x v="59"/>
          </reference>
          <reference field="1" count="1">
            <x v="56"/>
          </reference>
          <reference field="5" count="1" selected="0">
            <x v="6"/>
          </reference>
          <reference field="6" count="1" selected="0">
            <x v="10"/>
          </reference>
          <reference field="7" count="1" selected="0">
            <x v="12"/>
          </reference>
          <reference field="8" count="1" selected="0">
            <x v="29"/>
          </reference>
          <reference field="9" count="1" selected="0">
            <x v="24"/>
          </reference>
          <reference field="10" count="1" selected="0">
            <x v="23"/>
          </reference>
        </references>
      </pivotArea>
    </format>
    <format dxfId="80">
      <pivotArea dataOnly="0" labelOnly="1" fieldPosition="0">
        <references count="8">
          <reference field="0" count="1" selected="0">
            <x v="60"/>
          </reference>
          <reference field="1" count="1">
            <x v="45"/>
          </reference>
          <reference field="5" count="1" selected="0">
            <x v="6"/>
          </reference>
          <reference field="6" count="1" selected="0">
            <x v="10"/>
          </reference>
          <reference field="7" count="1" selected="0">
            <x v="12"/>
          </reference>
          <reference field="8" count="1" selected="0">
            <x v="30"/>
          </reference>
          <reference field="9" count="1" selected="0">
            <x v="6"/>
          </reference>
          <reference field="10" count="1" selected="0">
            <x v="22"/>
          </reference>
        </references>
      </pivotArea>
    </format>
    <format dxfId="79">
      <pivotArea dataOnly="0" labelOnly="1" fieldPosition="0">
        <references count="8">
          <reference field="0" count="1" selected="0">
            <x v="61"/>
          </reference>
          <reference field="1" count="1">
            <x v="36"/>
          </reference>
          <reference field="5" count="1" selected="0">
            <x v="6"/>
          </reference>
          <reference field="6" count="1" selected="0">
            <x v="10"/>
          </reference>
          <reference field="7" count="1" selected="0">
            <x v="12"/>
          </reference>
          <reference field="8" count="1" selected="0">
            <x v="30"/>
          </reference>
          <reference field="9" count="1" selected="0">
            <x v="6"/>
          </reference>
          <reference field="10" count="1" selected="0">
            <x v="22"/>
          </reference>
        </references>
      </pivotArea>
    </format>
    <format dxfId="78">
      <pivotArea dataOnly="0" labelOnly="1" fieldPosition="0">
        <references count="8">
          <reference field="0" count="1" selected="0">
            <x v="62"/>
          </reference>
          <reference field="1" count="1">
            <x v="59"/>
          </reference>
          <reference field="5" count="1" selected="0">
            <x v="6"/>
          </reference>
          <reference field="6" count="1" selected="0">
            <x v="10"/>
          </reference>
          <reference field="7" count="1" selected="0">
            <x v="13"/>
          </reference>
          <reference field="8" count="1" selected="0">
            <x v="31"/>
          </reference>
          <reference field="9" count="1" selected="0">
            <x v="34"/>
          </reference>
          <reference field="10" count="1" selected="0">
            <x v="12"/>
          </reference>
        </references>
      </pivotArea>
    </format>
    <format dxfId="77">
      <pivotArea dataOnly="0" labelOnly="1" fieldPosition="0">
        <references count="8">
          <reference field="0" count="1" selected="0">
            <x v="63"/>
          </reference>
          <reference field="1" count="1">
            <x v="2"/>
          </reference>
          <reference field="5" count="1" selected="0">
            <x v="6"/>
          </reference>
          <reference field="6" count="1" selected="0">
            <x v="10"/>
          </reference>
          <reference field="7" count="1" selected="0">
            <x v="13"/>
          </reference>
          <reference field="8" count="1" selected="0">
            <x v="31"/>
          </reference>
          <reference field="9" count="1" selected="0">
            <x v="34"/>
          </reference>
          <reference field="10" count="1" selected="0">
            <x v="12"/>
          </reference>
        </references>
      </pivotArea>
    </format>
    <format dxfId="76">
      <pivotArea dataOnly="0" labelOnly="1" fieldPosition="0">
        <references count="8">
          <reference field="0" count="1" selected="0">
            <x v="64"/>
          </reference>
          <reference field="1" count="1">
            <x v="32"/>
          </reference>
          <reference field="5" count="1" selected="0">
            <x v="6"/>
          </reference>
          <reference field="6" count="1" selected="0">
            <x v="10"/>
          </reference>
          <reference field="7" count="1" selected="0">
            <x v="14"/>
          </reference>
          <reference field="8" count="1" selected="0">
            <x v="32"/>
          </reference>
          <reference field="9" count="1" selected="0">
            <x v="26"/>
          </reference>
          <reference field="10" count="1" selected="0">
            <x v="10"/>
          </reference>
        </references>
      </pivotArea>
    </format>
    <format dxfId="75">
      <pivotArea dataOnly="0" labelOnly="1" fieldPosition="0">
        <references count="8">
          <reference field="0" count="1" selected="0">
            <x v="41"/>
          </reference>
          <reference field="1" count="1">
            <x v="23"/>
          </reference>
          <reference field="5" count="1" selected="0">
            <x v="6"/>
          </reference>
          <reference field="6" count="1" selected="0">
            <x v="5"/>
          </reference>
          <reference field="7" count="1" selected="0">
            <x v="24"/>
          </reference>
          <reference field="8" count="1" selected="0">
            <x v="33"/>
          </reference>
          <reference field="9" count="1" selected="0">
            <x v="9"/>
          </reference>
          <reference field="10" count="1" selected="0">
            <x v="9"/>
          </reference>
        </references>
      </pivotArea>
    </format>
    <format dxfId="74">
      <pivotArea dataOnly="0" labelOnly="1" fieldPosition="0">
        <references count="8">
          <reference field="0" count="1" selected="0">
            <x v="42"/>
          </reference>
          <reference field="1" count="1">
            <x v="22"/>
          </reference>
          <reference field="5" count="1" selected="0">
            <x v="6"/>
          </reference>
          <reference field="6" count="1" selected="0">
            <x v="5"/>
          </reference>
          <reference field="7" count="1" selected="0">
            <x v="24"/>
          </reference>
          <reference field="8" count="1" selected="0">
            <x v="33"/>
          </reference>
          <reference field="9" count="1" selected="0">
            <x v="9"/>
          </reference>
          <reference field="10" count="1" selected="0">
            <x v="9"/>
          </reference>
        </references>
      </pivotArea>
    </format>
    <format dxfId="73">
      <pivotArea dataOnly="0" labelOnly="1" fieldPosition="0">
        <references count="8">
          <reference field="0" count="1" selected="0">
            <x v="43"/>
          </reference>
          <reference field="1" count="1">
            <x v="12"/>
          </reference>
          <reference field="5" count="1" selected="0">
            <x v="6"/>
          </reference>
          <reference field="6" count="1" selected="0">
            <x v="5"/>
          </reference>
          <reference field="7" count="1" selected="0">
            <x v="24"/>
          </reference>
          <reference field="8" count="1" selected="0">
            <x v="33"/>
          </reference>
          <reference field="9" count="1" selected="0">
            <x v="9"/>
          </reference>
          <reference field="10" count="1" selected="0">
            <x v="9"/>
          </reference>
        </references>
      </pivotArea>
    </format>
    <format dxfId="72">
      <pivotArea dataOnly="0" labelOnly="1" fieldPosition="0">
        <references count="8">
          <reference field="0" count="1" selected="0">
            <x v="44"/>
          </reference>
          <reference field="1" count="1">
            <x v="26"/>
          </reference>
          <reference field="5" count="1" selected="0">
            <x v="6"/>
          </reference>
          <reference field="6" count="1" selected="0">
            <x v="6"/>
          </reference>
          <reference field="7" count="1" selected="0">
            <x v="6"/>
          </reference>
          <reference field="8" count="1" selected="0">
            <x v="34"/>
          </reference>
          <reference field="9" count="1" selected="0">
            <x v="15"/>
          </reference>
          <reference field="10" count="1" selected="0">
            <x v="11"/>
          </reference>
        </references>
      </pivotArea>
    </format>
    <format dxfId="71">
      <pivotArea dataOnly="0" labelOnly="1" fieldPosition="0">
        <references count="8">
          <reference field="0" count="1" selected="0">
            <x v="45"/>
          </reference>
          <reference field="1" count="1">
            <x v="53"/>
          </reference>
          <reference field="5" count="1" selected="0">
            <x v="6"/>
          </reference>
          <reference field="6" count="1" selected="0">
            <x v="6"/>
          </reference>
          <reference field="7" count="1" selected="0">
            <x v="6"/>
          </reference>
          <reference field="8" count="1" selected="0">
            <x v="34"/>
          </reference>
          <reference field="9" count="1" selected="0">
            <x v="15"/>
          </reference>
          <reference field="10" count="1" selected="0">
            <x v="11"/>
          </reference>
        </references>
      </pivotArea>
    </format>
    <format dxfId="70">
      <pivotArea dataOnly="0" labelOnly="1" fieldPosition="0">
        <references count="8">
          <reference field="0" count="1" selected="0">
            <x v="46"/>
          </reference>
          <reference field="1" count="1">
            <x v="25"/>
          </reference>
          <reference field="5" count="1" selected="0">
            <x v="6"/>
          </reference>
          <reference field="6" count="1" selected="0">
            <x v="6"/>
          </reference>
          <reference field="7" count="1" selected="0">
            <x v="6"/>
          </reference>
          <reference field="8" count="1" selected="0">
            <x v="34"/>
          </reference>
          <reference field="9" count="1" selected="0">
            <x v="15"/>
          </reference>
          <reference field="10" count="1" selected="0">
            <x v="11"/>
          </reference>
        </references>
      </pivotArea>
    </format>
    <format dxfId="69">
      <pivotArea dataOnly="0" labelOnly="1" fieldPosition="0">
        <references count="8">
          <reference field="0" count="1" selected="0">
            <x v="47"/>
          </reference>
          <reference field="1" count="1">
            <x v="16"/>
          </reference>
          <reference field="5" count="1" selected="0">
            <x v="6"/>
          </reference>
          <reference field="6" count="1" selected="0">
            <x v="6"/>
          </reference>
          <reference field="7" count="1" selected="0">
            <x v="7"/>
          </reference>
          <reference field="8" count="1" selected="0">
            <x v="35"/>
          </reference>
          <reference field="9" count="1" selected="0">
            <x v="1"/>
          </reference>
          <reference field="10" count="1" selected="0">
            <x v="11"/>
          </reference>
        </references>
      </pivotArea>
    </format>
    <format dxfId="68">
      <pivotArea dataOnly="0" labelOnly="1" fieldPosition="0">
        <references count="8">
          <reference field="0" count="1" selected="0">
            <x v="48"/>
          </reference>
          <reference field="1" count="1">
            <x v="21"/>
          </reference>
          <reference field="5" count="1" selected="0">
            <x v="6"/>
          </reference>
          <reference field="6" count="1" selected="0">
            <x v="6"/>
          </reference>
          <reference field="7" count="1" selected="0">
            <x v="10"/>
          </reference>
          <reference field="8" count="1" selected="0">
            <x v="36"/>
          </reference>
          <reference field="9" count="1" selected="0">
            <x v="5"/>
          </reference>
          <reference field="10" count="1" selected="0">
            <x v="19"/>
          </reference>
        </references>
      </pivotArea>
    </format>
    <format dxfId="67">
      <pivotArea dataOnly="0" labelOnly="1" fieldPosition="0">
        <references count="8">
          <reference field="0" count="1" selected="0">
            <x v="49"/>
          </reference>
          <reference field="1" count="1">
            <x v="20"/>
          </reference>
          <reference field="5" count="1" selected="0">
            <x v="6"/>
          </reference>
          <reference field="6" count="1" selected="0">
            <x v="6"/>
          </reference>
          <reference field="7" count="1" selected="0">
            <x v="10"/>
          </reference>
          <reference field="8" count="1" selected="0">
            <x v="37"/>
          </reference>
          <reference field="9" count="1" selected="0">
            <x v="4"/>
          </reference>
          <reference field="10" count="1" selected="0">
            <x v="19"/>
          </reference>
        </references>
      </pivotArea>
    </format>
    <format dxfId="66">
      <pivotArea dataOnly="0" labelOnly="1" fieldPosition="0">
        <references count="8">
          <reference field="0" count="1" selected="0">
            <x v="50"/>
          </reference>
          <reference field="1" count="1">
            <x v="19"/>
          </reference>
          <reference field="5" count="1" selected="0">
            <x v="6"/>
          </reference>
          <reference field="6" count="1" selected="0">
            <x v="0"/>
          </reference>
          <reference field="7" count="1" selected="0">
            <x v="0"/>
          </reference>
          <reference field="8" count="1" selected="0">
            <x v="38"/>
          </reference>
          <reference field="9" count="1" selected="0">
            <x v="2"/>
          </reference>
          <reference field="10" count="1" selected="0">
            <x v="14"/>
          </reference>
        </references>
      </pivotArea>
    </format>
    <format dxfId="65">
      <pivotArea dataOnly="0" labelOnly="1" fieldPosition="0">
        <references count="8">
          <reference field="0" count="1" selected="0">
            <x v="51"/>
          </reference>
          <reference field="1" count="1">
            <x v="15"/>
          </reference>
          <reference field="5" count="1" selected="0">
            <x v="6"/>
          </reference>
          <reference field="6" count="1" selected="0">
            <x v="6"/>
          </reference>
          <reference field="7" count="1" selected="0">
            <x v="8"/>
          </reference>
          <reference field="8" count="1" selected="0">
            <x v="39"/>
          </reference>
          <reference field="9" count="1" selected="0">
            <x v="30"/>
          </reference>
          <reference field="10" count="1" selected="0">
            <x v="14"/>
          </reference>
        </references>
      </pivotArea>
    </format>
    <format dxfId="64">
      <pivotArea dataOnly="0" labelOnly="1" fieldPosition="0">
        <references count="8">
          <reference field="0" count="1" selected="0">
            <x v="52"/>
          </reference>
          <reference field="1" count="1">
            <x v="60"/>
          </reference>
          <reference field="5" count="1" selected="0">
            <x v="6"/>
          </reference>
          <reference field="6" count="1" selected="0">
            <x v="6"/>
          </reference>
          <reference field="7" count="1" selected="0">
            <x v="8"/>
          </reference>
          <reference field="8" count="1" selected="0">
            <x v="39"/>
          </reference>
          <reference field="9" count="1" selected="0">
            <x v="30"/>
          </reference>
          <reference field="10" count="1" selected="0">
            <x v="14"/>
          </reference>
        </references>
      </pivotArea>
    </format>
    <format dxfId="63">
      <pivotArea dataOnly="0" labelOnly="1" fieldPosition="0">
        <references count="8">
          <reference field="0" count="1" selected="0">
            <x v="53"/>
          </reference>
          <reference field="1" count="1">
            <x v="61"/>
          </reference>
          <reference field="5" count="1" selected="0">
            <x v="6"/>
          </reference>
          <reference field="6" count="1" selected="0">
            <x v="6"/>
          </reference>
          <reference field="7" count="1" selected="0">
            <x v="8"/>
          </reference>
          <reference field="8" count="1" selected="0">
            <x v="39"/>
          </reference>
          <reference field="9" count="1" selected="0">
            <x v="30"/>
          </reference>
          <reference field="10" count="1" selected="0">
            <x v="14"/>
          </reference>
        </references>
      </pivotArea>
    </format>
    <format dxfId="62">
      <pivotArea dataOnly="0" labelOnly="1" fieldPosition="0">
        <references count="8">
          <reference field="0" count="1" selected="0">
            <x v="54"/>
          </reference>
          <reference field="1" count="1">
            <x v="62"/>
          </reference>
          <reference field="5" count="1" selected="0">
            <x v="6"/>
          </reference>
          <reference field="6" count="1" selected="0">
            <x v="6"/>
          </reference>
          <reference field="7" count="1" selected="0">
            <x v="8"/>
          </reference>
          <reference field="8" count="1" selected="0">
            <x v="39"/>
          </reference>
          <reference field="9" count="1" selected="0">
            <x v="30"/>
          </reference>
          <reference field="10" count="1" selected="0">
            <x v="14"/>
          </reference>
        </references>
      </pivotArea>
    </format>
    <format dxfId="61">
      <pivotArea dataOnly="0" labelOnly="1" fieldPosition="0">
        <references count="8">
          <reference field="0" count="1" selected="0">
            <x v="55"/>
          </reference>
          <reference field="1" count="1">
            <x v="63"/>
          </reference>
          <reference field="5" count="1" selected="0">
            <x v="6"/>
          </reference>
          <reference field="6" count="1" selected="0">
            <x v="6"/>
          </reference>
          <reference field="7" count="1" selected="0">
            <x v="8"/>
          </reference>
          <reference field="8" count="1" selected="0">
            <x v="39"/>
          </reference>
          <reference field="9" count="1" selected="0">
            <x v="30"/>
          </reference>
          <reference field="10" count="1" selected="0">
            <x v="14"/>
          </reference>
        </references>
      </pivotArea>
    </format>
    <format dxfId="60">
      <pivotArea dataOnly="0" labelOnly="1" fieldPosition="0">
        <references count="8">
          <reference field="0" count="1" selected="0">
            <x v="56"/>
          </reference>
          <reference field="1" count="1">
            <x v="43"/>
          </reference>
          <reference field="5" count="1" selected="0">
            <x v="6"/>
          </reference>
          <reference field="6" count="1" selected="0">
            <x v="6"/>
          </reference>
          <reference field="7" count="1" selected="0">
            <x v="9"/>
          </reference>
          <reference field="8" count="1" selected="0">
            <x v="40"/>
          </reference>
          <reference field="9" count="1" selected="0">
            <x v="0"/>
          </reference>
          <reference field="10" count="1" selected="0">
            <x v="15"/>
          </reference>
        </references>
      </pivotArea>
    </format>
    <format dxfId="59">
      <pivotArea dataOnly="0" labelOnly="1" fieldPosition="0">
        <references count="8">
          <reference field="0" count="1" selected="0">
            <x v="57"/>
          </reference>
          <reference field="1" count="1">
            <x v="13"/>
          </reference>
          <reference field="5" count="1" selected="0">
            <x v="6"/>
          </reference>
          <reference field="6" count="1" selected="0">
            <x v="6"/>
          </reference>
          <reference field="7" count="1" selected="0">
            <x v="9"/>
          </reference>
          <reference field="8" count="1" selected="0">
            <x v="40"/>
          </reference>
          <reference field="9" count="1" selected="0">
            <x v="0"/>
          </reference>
          <reference field="10" count="1" selected="0">
            <x v="15"/>
          </reference>
        </references>
      </pivotArea>
    </format>
    <format dxfId="58">
      <pivotArea dataOnly="0" labelOnly="1" fieldPosition="0">
        <references count="8">
          <reference field="0" count="1" selected="0">
            <x v="58"/>
          </reference>
          <reference field="1" count="1">
            <x v="14"/>
          </reference>
          <reference field="5" count="1" selected="0">
            <x v="6"/>
          </reference>
          <reference field="6" count="1" selected="0">
            <x v="6"/>
          </reference>
          <reference field="7" count="1" selected="0">
            <x v="9"/>
          </reference>
          <reference field="8" count="1" selected="0">
            <x v="40"/>
          </reference>
          <reference field="9" count="1" selected="0">
            <x v="0"/>
          </reference>
          <reference field="10" count="1" selected="0">
            <x v="15"/>
          </reference>
        </references>
      </pivotArea>
    </format>
    <format dxfId="57">
      <pivotArea dataOnly="0" labelOnly="1" fieldPosition="0">
        <references count="8">
          <reference field="0" count="1" selected="0">
            <x v="32"/>
          </reference>
          <reference field="1" count="1">
            <x v="55"/>
          </reference>
          <reference field="5" count="1" selected="0">
            <x v="7"/>
          </reference>
          <reference field="6" count="1" selected="0">
            <x v="0"/>
          </reference>
          <reference field="7" count="1" selected="0">
            <x v="15"/>
          </reference>
          <reference field="8" count="1" selected="0">
            <x v="22"/>
          </reference>
          <reference field="9" count="1" selected="0">
            <x v="25"/>
          </reference>
          <reference field="10" count="1" selected="0">
            <x v="16"/>
          </reference>
        </references>
      </pivotArea>
    </format>
    <format dxfId="56">
      <pivotArea dataOnly="0" labelOnly="1" fieldPosition="0">
        <references count="8">
          <reference field="0" count="1" selected="0">
            <x v="0"/>
          </reference>
          <reference field="1" count="1">
            <x v="7"/>
          </reference>
          <reference field="5" count="1" selected="0">
            <x v="0"/>
          </reference>
          <reference field="6" count="1" selected="0">
            <x v="0"/>
          </reference>
          <reference field="7" count="1" selected="0">
            <x v="0"/>
          </reference>
          <reference field="8" count="1" selected="0">
            <x v="0"/>
          </reference>
          <reference field="9" count="1" selected="0">
            <x v="3"/>
          </reference>
          <reference field="10" count="1" selected="0">
            <x v="12"/>
          </reference>
        </references>
      </pivotArea>
    </format>
    <format dxfId="55">
      <pivotArea dataOnly="0" labelOnly="1" fieldPosition="0">
        <references count="8">
          <reference field="0" count="1" selected="0">
            <x v="9"/>
          </reference>
          <reference field="1" count="1">
            <x v="28"/>
          </reference>
          <reference field="5" count="1" selected="0">
            <x v="0"/>
          </reference>
          <reference field="6" count="1" selected="0">
            <x v="0"/>
          </reference>
          <reference field="7" count="1" selected="0">
            <x v="4"/>
          </reference>
          <reference field="8" count="1" selected="0">
            <x v="2"/>
          </reference>
          <reference field="9" count="1" selected="0">
            <x v="8"/>
          </reference>
          <reference field="10" count="1" selected="0">
            <x v="19"/>
          </reference>
        </references>
      </pivotArea>
    </format>
    <format dxfId="54">
      <pivotArea dataOnly="0" labelOnly="1" fieldPosition="0">
        <references count="8">
          <reference field="0" count="1" selected="0">
            <x v="10"/>
          </reference>
          <reference field="1" count="1">
            <x v="44"/>
          </reference>
          <reference field="5" count="1" selected="0">
            <x v="0"/>
          </reference>
          <reference field="6" count="1" selected="0">
            <x v="5"/>
          </reference>
          <reference field="7" count="1" selected="0">
            <x v="6"/>
          </reference>
          <reference field="8" count="1" selected="0">
            <x v="3"/>
          </reference>
          <reference field="9" count="1" selected="0">
            <x v="35"/>
          </reference>
          <reference field="10" count="1" selected="0">
            <x v="8"/>
          </reference>
        </references>
      </pivotArea>
    </format>
    <format dxfId="53">
      <pivotArea dataOnly="0" labelOnly="1" fieldPosition="0">
        <references count="8">
          <reference field="0" count="1" selected="0">
            <x v="11"/>
          </reference>
          <reference field="1" count="1">
            <x v="5"/>
          </reference>
          <reference field="5" count="1" selected="0">
            <x v="0"/>
          </reference>
          <reference field="6" count="1" selected="0">
            <x v="5"/>
          </reference>
          <reference field="7" count="1" selected="0">
            <x v="6"/>
          </reference>
          <reference field="8" count="1" selected="0">
            <x v="3"/>
          </reference>
          <reference field="9" count="1" selected="0">
            <x v="35"/>
          </reference>
          <reference field="10" count="1" selected="0">
            <x v="8"/>
          </reference>
        </references>
      </pivotArea>
    </format>
    <format dxfId="52">
      <pivotArea dataOnly="0" labelOnly="1" fieldPosition="0">
        <references count="8">
          <reference field="0" count="1" selected="0">
            <x v="12"/>
          </reference>
          <reference field="1" count="1">
            <x v="30"/>
          </reference>
          <reference field="5" count="1" selected="0">
            <x v="0"/>
          </reference>
          <reference field="6" count="1" selected="0">
            <x v="1"/>
          </reference>
          <reference field="7" count="1" selected="0">
            <x v="1"/>
          </reference>
          <reference field="8" count="1" selected="0">
            <x v="4"/>
          </reference>
          <reference field="9" count="1" selected="0">
            <x v="13"/>
          </reference>
          <reference field="10" count="1" selected="0">
            <x v="9"/>
          </reference>
        </references>
      </pivotArea>
    </format>
    <format dxfId="51">
      <pivotArea dataOnly="0" labelOnly="1" fieldPosition="0">
        <references count="8">
          <reference field="0" count="1" selected="0">
            <x v="13"/>
          </reference>
          <reference field="1" count="1">
            <x v="54"/>
          </reference>
          <reference field="5" count="1" selected="0">
            <x v="0"/>
          </reference>
          <reference field="6" count="1" selected="0">
            <x v="6"/>
          </reference>
          <reference field="7" count="1" selected="0">
            <x v="10"/>
          </reference>
          <reference field="8" count="1" selected="0">
            <x v="5"/>
          </reference>
          <reference field="9" count="1" selected="0">
            <x v="12"/>
          </reference>
          <reference field="10" count="1" selected="0">
            <x v="21"/>
          </reference>
        </references>
      </pivotArea>
    </format>
    <format dxfId="50">
      <pivotArea dataOnly="0" labelOnly="1" fieldPosition="0">
        <references count="8">
          <reference field="0" count="1" selected="0">
            <x v="14"/>
          </reference>
          <reference field="1" count="1">
            <x v="0"/>
          </reference>
          <reference field="5" count="1" selected="0">
            <x v="0"/>
          </reference>
          <reference field="6" count="1" selected="0">
            <x v="6"/>
          </reference>
          <reference field="7" count="1" selected="0">
            <x v="10"/>
          </reference>
          <reference field="8" count="1" selected="0">
            <x v="5"/>
          </reference>
          <reference field="9" count="1" selected="0">
            <x v="12"/>
          </reference>
          <reference field="10" count="1" selected="0">
            <x v="21"/>
          </reference>
        </references>
      </pivotArea>
    </format>
    <format dxfId="49">
      <pivotArea dataOnly="0" labelOnly="1" fieldPosition="0">
        <references count="8">
          <reference field="0" count="1" selected="0">
            <x v="15"/>
          </reference>
          <reference field="1" count="1">
            <x v="52"/>
          </reference>
          <reference field="5" count="1" selected="0">
            <x v="0"/>
          </reference>
          <reference field="6" count="1" selected="0">
            <x v="9"/>
          </reference>
          <reference field="7" count="1" selected="0">
            <x v="17"/>
          </reference>
          <reference field="8" count="1" selected="0">
            <x v="6"/>
          </reference>
          <reference field="9" count="1" selected="0">
            <x v="31"/>
          </reference>
          <reference field="10" count="1" selected="0">
            <x v="13"/>
          </reference>
        </references>
      </pivotArea>
    </format>
    <format dxfId="48">
      <pivotArea dataOnly="0" labelOnly="1" fieldPosition="0">
        <references count="8">
          <reference field="0" count="1" selected="0">
            <x v="16"/>
          </reference>
          <reference field="1" count="1">
            <x v="29"/>
          </reference>
          <reference field="5" count="1" selected="0">
            <x v="0"/>
          </reference>
          <reference field="6" count="1" selected="0">
            <x v="0"/>
          </reference>
          <reference field="7" count="1" selected="0">
            <x v="3"/>
          </reference>
          <reference field="8" count="1" selected="0">
            <x v="7"/>
          </reference>
          <reference field="9" count="1" selected="0">
            <x v="16"/>
          </reference>
          <reference field="10" count="1" selected="0">
            <x v="23"/>
          </reference>
        </references>
      </pivotArea>
    </format>
    <format dxfId="47">
      <pivotArea dataOnly="0" labelOnly="1" fieldPosition="0">
        <references count="8">
          <reference field="0" count="1" selected="0">
            <x v="17"/>
          </reference>
          <reference field="1" count="1">
            <x v="18"/>
          </reference>
          <reference field="5" count="1" selected="0">
            <x v="0"/>
          </reference>
          <reference field="6" count="1" selected="0">
            <x v="2"/>
          </reference>
          <reference field="7" count="1" selected="0">
            <x v="5"/>
          </reference>
          <reference field="8" count="1" selected="0">
            <x v="8"/>
          </reference>
          <reference field="9" count="1" selected="0">
            <x v="20"/>
          </reference>
          <reference field="10" count="1" selected="0">
            <x v="16"/>
          </reference>
        </references>
      </pivotArea>
    </format>
    <format dxfId="46">
      <pivotArea dataOnly="0" labelOnly="1" fieldPosition="0">
        <references count="8">
          <reference field="0" count="1" selected="0">
            <x v="22"/>
          </reference>
          <reference field="1" count="1">
            <x v="47"/>
          </reference>
          <reference field="5" count="1" selected="0">
            <x v="1"/>
          </reference>
          <reference field="6" count="1" selected="0">
            <x v="1"/>
          </reference>
          <reference field="7" count="1" selected="0">
            <x v="2"/>
          </reference>
          <reference field="8" count="1" selected="0">
            <x v="9"/>
          </reference>
          <reference field="9" count="1" selected="0">
            <x v="28"/>
          </reference>
          <reference field="10" count="1" selected="0">
            <x v="7"/>
          </reference>
        </references>
      </pivotArea>
    </format>
    <format dxfId="45">
      <pivotArea dataOnly="0" labelOnly="1" fieldPosition="0">
        <references count="8">
          <reference field="0" count="1" selected="0">
            <x v="18"/>
          </reference>
          <reference field="1" count="1">
            <x v="1"/>
          </reference>
          <reference field="5" count="1" selected="0">
            <x v="1"/>
          </reference>
          <reference field="6" count="1" selected="0">
            <x v="1"/>
          </reference>
          <reference field="7" count="1" selected="0">
            <x v="3"/>
          </reference>
          <reference field="8" count="1" selected="0">
            <x v="9"/>
          </reference>
          <reference field="9" count="1" selected="0">
            <x v="28"/>
          </reference>
          <reference field="10" count="1" selected="0">
            <x v="7"/>
          </reference>
        </references>
      </pivotArea>
    </format>
    <format dxfId="44">
      <pivotArea dataOnly="0" labelOnly="1" fieldPosition="0">
        <references count="8">
          <reference field="0" count="1" selected="0">
            <x v="19"/>
          </reference>
          <reference field="1" count="1">
            <x v="6"/>
          </reference>
          <reference field="5" count="1" selected="0">
            <x v="1"/>
          </reference>
          <reference field="6" count="1" selected="0">
            <x v="6"/>
          </reference>
          <reference field="7" count="1" selected="0">
            <x v="8"/>
          </reference>
          <reference field="8" count="1" selected="0">
            <x v="10"/>
          </reference>
          <reference field="9" count="1" selected="0">
            <x v="22"/>
          </reference>
          <reference field="10" count="1" selected="0">
            <x v="6"/>
          </reference>
        </references>
      </pivotArea>
    </format>
    <format dxfId="43">
      <pivotArea dataOnly="0" labelOnly="1" fieldPosition="0">
        <references count="8">
          <reference field="0" count="1" selected="0">
            <x v="20"/>
          </reference>
          <reference field="1" count="1">
            <x v="3"/>
          </reference>
          <reference field="5" count="1" selected="0">
            <x v="1"/>
          </reference>
          <reference field="6" count="1" selected="0">
            <x v="9"/>
          </reference>
          <reference field="7" count="1" selected="0">
            <x v="7"/>
          </reference>
          <reference field="8" count="1" selected="0">
            <x v="11"/>
          </reference>
          <reference field="9" count="1" selected="0">
            <x v="27"/>
          </reference>
          <reference field="10" count="1" selected="0">
            <x v="2"/>
          </reference>
        </references>
      </pivotArea>
    </format>
    <format dxfId="42">
      <pivotArea dataOnly="0" labelOnly="1" fieldPosition="0">
        <references count="8">
          <reference field="0" count="1" selected="0">
            <x v="21"/>
          </reference>
          <reference field="1" count="1">
            <x v="18"/>
          </reference>
          <reference field="5" count="1" selected="0">
            <x v="1"/>
          </reference>
          <reference field="6" count="1" selected="0">
            <x v="4"/>
          </reference>
          <reference field="7" count="1" selected="0">
            <x v="23"/>
          </reference>
          <reference field="8" count="1" selected="0">
            <x v="12"/>
          </reference>
          <reference field="9" count="1" selected="0">
            <x v="20"/>
          </reference>
          <reference field="10" count="1" selected="0">
            <x v="16"/>
          </reference>
        </references>
      </pivotArea>
    </format>
    <format dxfId="41">
      <pivotArea dataOnly="0" labelOnly="1" fieldPosition="0">
        <references count="8">
          <reference field="0" count="1" selected="0">
            <x v="33"/>
          </reference>
          <reference field="1" count="1">
            <x v="39"/>
          </reference>
          <reference field="5" count="1" selected="0">
            <x v="2"/>
          </reference>
          <reference field="6" count="1" selected="0">
            <x v="7"/>
          </reference>
          <reference field="7" count="1" selected="0">
            <x v="22"/>
          </reference>
          <reference field="8" count="1" selected="0">
            <x v="23"/>
          </reference>
          <reference field="9" count="1" selected="0">
            <x v="36"/>
          </reference>
          <reference field="10" count="1" selected="0">
            <x v="1"/>
          </reference>
        </references>
      </pivotArea>
    </format>
    <format dxfId="40">
      <pivotArea dataOnly="0" labelOnly="1" fieldPosition="0">
        <references count="8">
          <reference field="0" count="1" selected="0">
            <x v="34"/>
          </reference>
          <reference field="1" count="1">
            <x v="18"/>
          </reference>
          <reference field="5" count="1" selected="0">
            <x v="2"/>
          </reference>
          <reference field="6" count="1" selected="0">
            <x v="1"/>
          </reference>
          <reference field="7" count="1" selected="0">
            <x v="16"/>
          </reference>
          <reference field="8" count="1" selected="0">
            <x v="24"/>
          </reference>
          <reference field="9" count="1" selected="0">
            <x v="20"/>
          </reference>
          <reference field="10" count="1" selected="0">
            <x v="15"/>
          </reference>
        </references>
      </pivotArea>
    </format>
    <format dxfId="39">
      <pivotArea dataOnly="0" labelOnly="1" fieldPosition="0">
        <references count="8">
          <reference field="0" count="1" selected="0">
            <x v="35"/>
          </reference>
          <reference field="1" count="1">
            <x v="51"/>
          </reference>
          <reference field="5" count="1" selected="0">
            <x v="2"/>
          </reference>
          <reference field="6" count="1" selected="0">
            <x v="6"/>
          </reference>
          <reference field="7" count="1" selected="0">
            <x v="2"/>
          </reference>
          <reference field="8" count="1" selected="0">
            <x v="25"/>
          </reference>
          <reference field="9" count="1" selected="0">
            <x v="30"/>
          </reference>
          <reference field="10" count="1" selected="0">
            <x v="2"/>
          </reference>
        </references>
      </pivotArea>
    </format>
    <format dxfId="38">
      <pivotArea dataOnly="0" labelOnly="1" fieldPosition="0">
        <references count="8">
          <reference field="0" count="1" selected="0">
            <x v="36"/>
          </reference>
          <reference field="1" count="1">
            <x v="41"/>
          </reference>
          <reference field="5" count="1" selected="0">
            <x v="2"/>
          </reference>
          <reference field="6" count="1" selected="0">
            <x v="6"/>
          </reference>
          <reference field="7" count="1" selected="0">
            <x v="2"/>
          </reference>
          <reference field="8" count="1" selected="0">
            <x v="25"/>
          </reference>
          <reference field="9" count="1" selected="0">
            <x v="30"/>
          </reference>
          <reference field="10" count="1" selected="0">
            <x v="2"/>
          </reference>
        </references>
      </pivotArea>
    </format>
    <format dxfId="37">
      <pivotArea dataOnly="0" labelOnly="1" fieldPosition="0">
        <references count="8">
          <reference field="0" count="1" selected="0">
            <x v="37"/>
          </reference>
          <reference field="1" count="1">
            <x v="17"/>
          </reference>
          <reference field="5" count="1" selected="0">
            <x v="2"/>
          </reference>
          <reference field="6" count="1" selected="0">
            <x v="6"/>
          </reference>
          <reference field="7" count="1" selected="0">
            <x v="2"/>
          </reference>
          <reference field="8" count="1" selected="0">
            <x v="25"/>
          </reference>
          <reference field="9" count="1" selected="0">
            <x v="30"/>
          </reference>
          <reference field="10" count="1" selected="0">
            <x v="2"/>
          </reference>
        </references>
      </pivotArea>
    </format>
    <format dxfId="36">
      <pivotArea dataOnly="0" labelOnly="1" fieldPosition="0">
        <references count="8">
          <reference field="0" count="1" selected="0">
            <x v="23"/>
          </reference>
          <reference field="1" count="1">
            <x v="46"/>
          </reference>
          <reference field="5" count="1" selected="0">
            <x v="3"/>
          </reference>
          <reference field="6" count="1" selected="0">
            <x v="3"/>
          </reference>
          <reference field="7" count="1" selected="0">
            <x v="20"/>
          </reference>
          <reference field="8" count="1" selected="0">
            <x v="13"/>
          </reference>
          <reference field="9" count="1" selected="0">
            <x v="11"/>
          </reference>
          <reference field="10" count="1" selected="0">
            <x v="2"/>
          </reference>
        </references>
      </pivotArea>
    </format>
    <format dxfId="35">
      <pivotArea dataOnly="0" labelOnly="1" fieldPosition="0">
        <references count="8">
          <reference field="0" count="1" selected="0">
            <x v="24"/>
          </reference>
          <reference field="1" count="1">
            <x v="40"/>
          </reference>
          <reference field="5" count="1" selected="0">
            <x v="3"/>
          </reference>
          <reference field="6" count="1" selected="0">
            <x v="1"/>
          </reference>
          <reference field="7" count="1" selected="0">
            <x v="19"/>
          </reference>
          <reference field="8" count="1" selected="0">
            <x v="14"/>
          </reference>
          <reference field="9" count="1" selected="0">
            <x v="29"/>
          </reference>
          <reference field="10" count="1" selected="0">
            <x v="0"/>
          </reference>
        </references>
      </pivotArea>
    </format>
    <format dxfId="34">
      <pivotArea dataOnly="0" labelOnly="1" fieldPosition="0">
        <references count="8">
          <reference field="0" count="1" selected="0">
            <x v="25"/>
          </reference>
          <reference field="1" count="1">
            <x v="37"/>
          </reference>
          <reference field="5" count="1" selected="0">
            <x v="3"/>
          </reference>
          <reference field="6" count="1" selected="0">
            <x v="7"/>
          </reference>
          <reference field="7" count="1" selected="0">
            <x v="25"/>
          </reference>
          <reference field="8" count="1" selected="0">
            <x v="15"/>
          </reference>
          <reference field="9" count="1" selected="0">
            <x v="23"/>
          </reference>
          <reference field="10" count="1" selected="0">
            <x v="4"/>
          </reference>
        </references>
      </pivotArea>
    </format>
    <format dxfId="33">
      <pivotArea dataOnly="0" labelOnly="1" fieldPosition="0">
        <references count="8">
          <reference field="0" count="1" selected="0">
            <x v="26"/>
          </reference>
          <reference field="1" count="1">
            <x v="33"/>
          </reference>
          <reference field="5" count="1" selected="0">
            <x v="3"/>
          </reference>
          <reference field="6" count="1" selected="0">
            <x v="8"/>
          </reference>
          <reference field="7" count="1" selected="0">
            <x v="7"/>
          </reference>
          <reference field="8" count="1" selected="0">
            <x v="16"/>
          </reference>
          <reference field="9" count="1" selected="0">
            <x v="10"/>
          </reference>
          <reference field="10" count="1" selected="0">
            <x v="18"/>
          </reference>
        </references>
      </pivotArea>
    </format>
    <format dxfId="32">
      <pivotArea dataOnly="0" labelOnly="1" fieldPosition="0">
        <references count="8">
          <reference field="0" count="1" selected="0">
            <x v="27"/>
          </reference>
          <reference field="1" count="1">
            <x v="34"/>
          </reference>
          <reference field="5" count="1" selected="0">
            <x v="3"/>
          </reference>
          <reference field="6" count="1" selected="0">
            <x v="0"/>
          </reference>
          <reference field="7" count="1" selected="0">
            <x v="4"/>
          </reference>
          <reference field="8" count="1" selected="0">
            <x v="17"/>
          </reference>
          <reference field="9" count="1" selected="0">
            <x v="14"/>
          </reference>
          <reference field="10" count="1" selected="0">
            <x v="20"/>
          </reference>
        </references>
      </pivotArea>
    </format>
    <format dxfId="31">
      <pivotArea dataOnly="0" labelOnly="1" fieldPosition="0">
        <references count="8">
          <reference field="0" count="1" selected="0">
            <x v="28"/>
          </reference>
          <reference field="1" count="1">
            <x v="50"/>
          </reference>
          <reference field="5" count="1" selected="0">
            <x v="4"/>
          </reference>
          <reference field="6" count="1" selected="0">
            <x v="0"/>
          </reference>
          <reference field="7" count="1" selected="0">
            <x v="0"/>
          </reference>
          <reference field="8" count="1" selected="0">
            <x v="18"/>
          </reference>
          <reference field="9" count="1" selected="0">
            <x v="18"/>
          </reference>
          <reference field="10" count="1" selected="0">
            <x v="3"/>
          </reference>
        </references>
      </pivotArea>
    </format>
    <format dxfId="30">
      <pivotArea dataOnly="0" labelOnly="1" fieldPosition="0">
        <references count="8">
          <reference field="0" count="1" selected="0">
            <x v="29"/>
          </reference>
          <reference field="1" count="1">
            <x v="49"/>
          </reference>
          <reference field="5" count="1" selected="0">
            <x v="4"/>
          </reference>
          <reference field="6" count="1" selected="0">
            <x v="5"/>
          </reference>
          <reference field="7" count="1" selected="0">
            <x v="1"/>
          </reference>
          <reference field="8" count="1" selected="0">
            <x v="19"/>
          </reference>
          <reference field="9" count="1" selected="0">
            <x v="17"/>
          </reference>
          <reference field="10" count="1" selected="0">
            <x v="0"/>
          </reference>
        </references>
      </pivotArea>
    </format>
    <format dxfId="29">
      <pivotArea dataOnly="0" labelOnly="1" fieldPosition="0">
        <references count="8">
          <reference field="0" count="1" selected="0">
            <x v="30"/>
          </reference>
          <reference field="1" count="1">
            <x v="35"/>
          </reference>
          <reference field="5" count="1" selected="0">
            <x v="4"/>
          </reference>
          <reference field="6" count="1" selected="0">
            <x v="9"/>
          </reference>
          <reference field="7" count="1" selected="0">
            <x v="3"/>
          </reference>
          <reference field="8" count="1" selected="0">
            <x v="20"/>
          </reference>
          <reference field="9" count="1" selected="0">
            <x v="32"/>
          </reference>
          <reference field="10" count="1" selected="0">
            <x v="5"/>
          </reference>
        </references>
      </pivotArea>
    </format>
    <format dxfId="28">
      <pivotArea dataOnly="0" labelOnly="1" fieldPosition="0">
        <references count="8">
          <reference field="0" count="1" selected="0">
            <x v="31"/>
          </reference>
          <reference field="1" count="1">
            <x v="48"/>
          </reference>
          <reference field="5" count="1" selected="0">
            <x v="4"/>
          </reference>
          <reference field="6" count="1" selected="0">
            <x v="6"/>
          </reference>
          <reference field="7" count="1" selected="0">
            <x v="2"/>
          </reference>
          <reference field="8" count="1" selected="0">
            <x v="21"/>
          </reference>
          <reference field="9" count="1" selected="0">
            <x v="19"/>
          </reference>
          <reference field="10" count="1" selected="0">
            <x v="0"/>
          </reference>
        </references>
      </pivotArea>
    </format>
    <format dxfId="27">
      <pivotArea dataOnly="0" labelOnly="1" fieldPosition="0">
        <references count="8">
          <reference field="0" count="1" selected="0">
            <x v="38"/>
          </reference>
          <reference field="1" count="1">
            <x v="18"/>
          </reference>
          <reference field="5" count="1" selected="0">
            <x v="5"/>
          </reference>
          <reference field="6" count="1" selected="0">
            <x v="1"/>
          </reference>
          <reference field="7" count="1" selected="0">
            <x v="18"/>
          </reference>
          <reference field="8" count="1" selected="0">
            <x v="26"/>
          </reference>
          <reference field="9" count="1" selected="0">
            <x v="20"/>
          </reference>
          <reference field="10" count="1" selected="0">
            <x v="16"/>
          </reference>
        </references>
      </pivotArea>
    </format>
    <format dxfId="26">
      <pivotArea dataOnly="0" labelOnly="1" fieldPosition="0">
        <references count="8">
          <reference field="0" count="1" selected="0">
            <x v="39"/>
          </reference>
          <reference field="1" count="1">
            <x v="58"/>
          </reference>
          <reference field="5" count="1" selected="0">
            <x v="6"/>
          </reference>
          <reference field="6" count="1" selected="0">
            <x v="9"/>
          </reference>
          <reference field="7" count="1" selected="0">
            <x v="11"/>
          </reference>
          <reference field="8" count="1" selected="0">
            <x v="27"/>
          </reference>
          <reference field="9" count="1" selected="0">
            <x v="33"/>
          </reference>
          <reference field="10" count="1" selected="0">
            <x v="16"/>
          </reference>
        </references>
      </pivotArea>
    </format>
    <format dxfId="25">
      <pivotArea dataOnly="0" labelOnly="1" fieldPosition="0">
        <references count="8">
          <reference field="0" count="1" selected="0">
            <x v="40"/>
          </reference>
          <reference field="1" count="1">
            <x v="24"/>
          </reference>
          <reference field="5" count="1" selected="0">
            <x v="6"/>
          </reference>
          <reference field="6" count="1" selected="0">
            <x v="0"/>
          </reference>
          <reference field="7" count="1" selected="0">
            <x v="21"/>
          </reference>
          <reference field="8" count="1" selected="0">
            <x v="28"/>
          </reference>
          <reference field="9" count="1" selected="0">
            <x v="7"/>
          </reference>
          <reference field="10" count="1" selected="0">
            <x v="17"/>
          </reference>
        </references>
      </pivotArea>
    </format>
    <format dxfId="24">
      <pivotArea dataOnly="0" labelOnly="1" fieldPosition="0">
        <references count="8">
          <reference field="0" count="1" selected="0">
            <x v="59"/>
          </reference>
          <reference field="1" count="1">
            <x v="56"/>
          </reference>
          <reference field="5" count="1" selected="0">
            <x v="6"/>
          </reference>
          <reference field="6" count="1" selected="0">
            <x v="10"/>
          </reference>
          <reference field="7" count="1" selected="0">
            <x v="12"/>
          </reference>
          <reference field="8" count="1" selected="0">
            <x v="29"/>
          </reference>
          <reference field="9" count="1" selected="0">
            <x v="24"/>
          </reference>
          <reference field="10" count="1" selected="0">
            <x v="23"/>
          </reference>
        </references>
      </pivotArea>
    </format>
    <format dxfId="23">
      <pivotArea dataOnly="0" labelOnly="1" fieldPosition="0">
        <references count="8">
          <reference field="0" count="1" selected="0">
            <x v="60"/>
          </reference>
          <reference field="1" count="1">
            <x v="45"/>
          </reference>
          <reference field="5" count="1" selected="0">
            <x v="6"/>
          </reference>
          <reference field="6" count="1" selected="0">
            <x v="10"/>
          </reference>
          <reference field="7" count="1" selected="0">
            <x v="12"/>
          </reference>
          <reference field="8" count="1" selected="0">
            <x v="30"/>
          </reference>
          <reference field="9" count="1" selected="0">
            <x v="6"/>
          </reference>
          <reference field="10" count="1" selected="0">
            <x v="22"/>
          </reference>
        </references>
      </pivotArea>
    </format>
    <format dxfId="22">
      <pivotArea dataOnly="0" labelOnly="1" fieldPosition="0">
        <references count="8">
          <reference field="0" count="1" selected="0">
            <x v="61"/>
          </reference>
          <reference field="1" count="1">
            <x v="36"/>
          </reference>
          <reference field="5" count="1" selected="0">
            <x v="6"/>
          </reference>
          <reference field="6" count="1" selected="0">
            <x v="10"/>
          </reference>
          <reference field="7" count="1" selected="0">
            <x v="12"/>
          </reference>
          <reference field="8" count="1" selected="0">
            <x v="30"/>
          </reference>
          <reference field="9" count="1" selected="0">
            <x v="6"/>
          </reference>
          <reference field="10" count="1" selected="0">
            <x v="22"/>
          </reference>
        </references>
      </pivotArea>
    </format>
    <format dxfId="21">
      <pivotArea dataOnly="0" labelOnly="1" fieldPosition="0">
        <references count="8">
          <reference field="0" count="1" selected="0">
            <x v="62"/>
          </reference>
          <reference field="1" count="1">
            <x v="59"/>
          </reference>
          <reference field="5" count="1" selected="0">
            <x v="6"/>
          </reference>
          <reference field="6" count="1" selected="0">
            <x v="10"/>
          </reference>
          <reference field="7" count="1" selected="0">
            <x v="13"/>
          </reference>
          <reference field="8" count="1" selected="0">
            <x v="31"/>
          </reference>
          <reference field="9" count="1" selected="0">
            <x v="34"/>
          </reference>
          <reference field="10" count="1" selected="0">
            <x v="12"/>
          </reference>
        </references>
      </pivotArea>
    </format>
    <format dxfId="20">
      <pivotArea dataOnly="0" labelOnly="1" fieldPosition="0">
        <references count="8">
          <reference field="0" count="1" selected="0">
            <x v="63"/>
          </reference>
          <reference field="1" count="1">
            <x v="2"/>
          </reference>
          <reference field="5" count="1" selected="0">
            <x v="6"/>
          </reference>
          <reference field="6" count="1" selected="0">
            <x v="10"/>
          </reference>
          <reference field="7" count="1" selected="0">
            <x v="13"/>
          </reference>
          <reference field="8" count="1" selected="0">
            <x v="31"/>
          </reference>
          <reference field="9" count="1" selected="0">
            <x v="34"/>
          </reference>
          <reference field="10" count="1" selected="0">
            <x v="12"/>
          </reference>
        </references>
      </pivotArea>
    </format>
    <format dxfId="19">
      <pivotArea dataOnly="0" labelOnly="1" fieldPosition="0">
        <references count="8">
          <reference field="0" count="1" selected="0">
            <x v="64"/>
          </reference>
          <reference field="1" count="1">
            <x v="32"/>
          </reference>
          <reference field="5" count="1" selected="0">
            <x v="6"/>
          </reference>
          <reference field="6" count="1" selected="0">
            <x v="10"/>
          </reference>
          <reference field="7" count="1" selected="0">
            <x v="14"/>
          </reference>
          <reference field="8" count="1" selected="0">
            <x v="32"/>
          </reference>
          <reference field="9" count="1" selected="0">
            <x v="26"/>
          </reference>
          <reference field="10" count="1" selected="0">
            <x v="10"/>
          </reference>
        </references>
      </pivotArea>
    </format>
    <format dxfId="18">
      <pivotArea dataOnly="0" labelOnly="1" fieldPosition="0">
        <references count="8">
          <reference field="0" count="1" selected="0">
            <x v="41"/>
          </reference>
          <reference field="1" count="1">
            <x v="23"/>
          </reference>
          <reference field="5" count="1" selected="0">
            <x v="6"/>
          </reference>
          <reference field="6" count="1" selected="0">
            <x v="5"/>
          </reference>
          <reference field="7" count="1" selected="0">
            <x v="24"/>
          </reference>
          <reference field="8" count="1" selected="0">
            <x v="33"/>
          </reference>
          <reference field="9" count="1" selected="0">
            <x v="9"/>
          </reference>
          <reference field="10" count="1" selected="0">
            <x v="9"/>
          </reference>
        </references>
      </pivotArea>
    </format>
    <format dxfId="17">
      <pivotArea dataOnly="0" labelOnly="1" fieldPosition="0">
        <references count="8">
          <reference field="0" count="1" selected="0">
            <x v="42"/>
          </reference>
          <reference field="1" count="1">
            <x v="22"/>
          </reference>
          <reference field="5" count="1" selected="0">
            <x v="6"/>
          </reference>
          <reference field="6" count="1" selected="0">
            <x v="5"/>
          </reference>
          <reference field="7" count="1" selected="0">
            <x v="24"/>
          </reference>
          <reference field="8" count="1" selected="0">
            <x v="33"/>
          </reference>
          <reference field="9" count="1" selected="0">
            <x v="9"/>
          </reference>
          <reference field="10" count="1" selected="0">
            <x v="9"/>
          </reference>
        </references>
      </pivotArea>
    </format>
    <format dxfId="16">
      <pivotArea dataOnly="0" labelOnly="1" fieldPosition="0">
        <references count="8">
          <reference field="0" count="1" selected="0">
            <x v="43"/>
          </reference>
          <reference field="1" count="1">
            <x v="12"/>
          </reference>
          <reference field="5" count="1" selected="0">
            <x v="6"/>
          </reference>
          <reference field="6" count="1" selected="0">
            <x v="5"/>
          </reference>
          <reference field="7" count="1" selected="0">
            <x v="24"/>
          </reference>
          <reference field="8" count="1" selected="0">
            <x v="33"/>
          </reference>
          <reference field="9" count="1" selected="0">
            <x v="9"/>
          </reference>
          <reference field="10" count="1" selected="0">
            <x v="9"/>
          </reference>
        </references>
      </pivotArea>
    </format>
    <format dxfId="15">
      <pivotArea dataOnly="0" labelOnly="1" fieldPosition="0">
        <references count="8">
          <reference field="0" count="1" selected="0">
            <x v="44"/>
          </reference>
          <reference field="1" count="1">
            <x v="26"/>
          </reference>
          <reference field="5" count="1" selected="0">
            <x v="6"/>
          </reference>
          <reference field="6" count="1" selected="0">
            <x v="6"/>
          </reference>
          <reference field="7" count="1" selected="0">
            <x v="6"/>
          </reference>
          <reference field="8" count="1" selected="0">
            <x v="34"/>
          </reference>
          <reference field="9" count="1" selected="0">
            <x v="15"/>
          </reference>
          <reference field="10" count="1" selected="0">
            <x v="11"/>
          </reference>
        </references>
      </pivotArea>
    </format>
    <format dxfId="14">
      <pivotArea dataOnly="0" labelOnly="1" fieldPosition="0">
        <references count="8">
          <reference field="0" count="1" selected="0">
            <x v="45"/>
          </reference>
          <reference field="1" count="1">
            <x v="53"/>
          </reference>
          <reference field="5" count="1" selected="0">
            <x v="6"/>
          </reference>
          <reference field="6" count="1" selected="0">
            <x v="6"/>
          </reference>
          <reference field="7" count="1" selected="0">
            <x v="6"/>
          </reference>
          <reference field="8" count="1" selected="0">
            <x v="34"/>
          </reference>
          <reference field="9" count="1" selected="0">
            <x v="15"/>
          </reference>
          <reference field="10" count="1" selected="0">
            <x v="11"/>
          </reference>
        </references>
      </pivotArea>
    </format>
    <format dxfId="13">
      <pivotArea dataOnly="0" labelOnly="1" fieldPosition="0">
        <references count="8">
          <reference field="0" count="1" selected="0">
            <x v="46"/>
          </reference>
          <reference field="1" count="1">
            <x v="25"/>
          </reference>
          <reference field="5" count="1" selected="0">
            <x v="6"/>
          </reference>
          <reference field="6" count="1" selected="0">
            <x v="6"/>
          </reference>
          <reference field="7" count="1" selected="0">
            <x v="6"/>
          </reference>
          <reference field="8" count="1" selected="0">
            <x v="34"/>
          </reference>
          <reference field="9" count="1" selected="0">
            <x v="15"/>
          </reference>
          <reference field="10" count="1" selected="0">
            <x v="11"/>
          </reference>
        </references>
      </pivotArea>
    </format>
    <format dxfId="12">
      <pivotArea dataOnly="0" labelOnly="1" fieldPosition="0">
        <references count="8">
          <reference field="0" count="1" selected="0">
            <x v="47"/>
          </reference>
          <reference field="1" count="1">
            <x v="16"/>
          </reference>
          <reference field="5" count="1" selected="0">
            <x v="6"/>
          </reference>
          <reference field="6" count="1" selected="0">
            <x v="6"/>
          </reference>
          <reference field="7" count="1" selected="0">
            <x v="7"/>
          </reference>
          <reference field="8" count="1" selected="0">
            <x v="35"/>
          </reference>
          <reference field="9" count="1" selected="0">
            <x v="1"/>
          </reference>
          <reference field="10" count="1" selected="0">
            <x v="11"/>
          </reference>
        </references>
      </pivotArea>
    </format>
    <format dxfId="11">
      <pivotArea dataOnly="0" labelOnly="1" fieldPosition="0">
        <references count="8">
          <reference field="0" count="1" selected="0">
            <x v="48"/>
          </reference>
          <reference field="1" count="1">
            <x v="21"/>
          </reference>
          <reference field="5" count="1" selected="0">
            <x v="6"/>
          </reference>
          <reference field="6" count="1" selected="0">
            <x v="6"/>
          </reference>
          <reference field="7" count="1" selected="0">
            <x v="10"/>
          </reference>
          <reference field="8" count="1" selected="0">
            <x v="36"/>
          </reference>
          <reference field="9" count="1" selected="0">
            <x v="5"/>
          </reference>
          <reference field="10" count="1" selected="0">
            <x v="19"/>
          </reference>
        </references>
      </pivotArea>
    </format>
    <format dxfId="10">
      <pivotArea dataOnly="0" labelOnly="1" fieldPosition="0">
        <references count="8">
          <reference field="0" count="1" selected="0">
            <x v="49"/>
          </reference>
          <reference field="1" count="1">
            <x v="20"/>
          </reference>
          <reference field="5" count="1" selected="0">
            <x v="6"/>
          </reference>
          <reference field="6" count="1" selected="0">
            <x v="6"/>
          </reference>
          <reference field="7" count="1" selected="0">
            <x v="10"/>
          </reference>
          <reference field="8" count="1" selected="0">
            <x v="37"/>
          </reference>
          <reference field="9" count="1" selected="0">
            <x v="4"/>
          </reference>
          <reference field="10" count="1" selected="0">
            <x v="19"/>
          </reference>
        </references>
      </pivotArea>
    </format>
    <format dxfId="9">
      <pivotArea dataOnly="0" labelOnly="1" fieldPosition="0">
        <references count="8">
          <reference field="0" count="1" selected="0">
            <x v="50"/>
          </reference>
          <reference field="1" count="1">
            <x v="19"/>
          </reference>
          <reference field="5" count="1" selected="0">
            <x v="6"/>
          </reference>
          <reference field="6" count="1" selected="0">
            <x v="0"/>
          </reference>
          <reference field="7" count="1" selected="0">
            <x v="0"/>
          </reference>
          <reference field="8" count="1" selected="0">
            <x v="38"/>
          </reference>
          <reference field="9" count="1" selected="0">
            <x v="2"/>
          </reference>
          <reference field="10" count="1" selected="0">
            <x v="14"/>
          </reference>
        </references>
      </pivotArea>
    </format>
    <format dxfId="8">
      <pivotArea dataOnly="0" labelOnly="1" fieldPosition="0">
        <references count="8">
          <reference field="0" count="1" selected="0">
            <x v="51"/>
          </reference>
          <reference field="1" count="1">
            <x v="15"/>
          </reference>
          <reference field="5" count="1" selected="0">
            <x v="6"/>
          </reference>
          <reference field="6" count="1" selected="0">
            <x v="6"/>
          </reference>
          <reference field="7" count="1" selected="0">
            <x v="8"/>
          </reference>
          <reference field="8" count="1" selected="0">
            <x v="39"/>
          </reference>
          <reference field="9" count="1" selected="0">
            <x v="30"/>
          </reference>
          <reference field="10" count="1" selected="0">
            <x v="14"/>
          </reference>
        </references>
      </pivotArea>
    </format>
    <format dxfId="7">
      <pivotArea dataOnly="0" labelOnly="1" fieldPosition="0">
        <references count="8">
          <reference field="0" count="1" selected="0">
            <x v="52"/>
          </reference>
          <reference field="1" count="1">
            <x v="60"/>
          </reference>
          <reference field="5" count="1" selected="0">
            <x v="6"/>
          </reference>
          <reference field="6" count="1" selected="0">
            <x v="6"/>
          </reference>
          <reference field="7" count="1" selected="0">
            <x v="8"/>
          </reference>
          <reference field="8" count="1" selected="0">
            <x v="39"/>
          </reference>
          <reference field="9" count="1" selected="0">
            <x v="30"/>
          </reference>
          <reference field="10" count="1" selected="0">
            <x v="14"/>
          </reference>
        </references>
      </pivotArea>
    </format>
    <format dxfId="6">
      <pivotArea dataOnly="0" labelOnly="1" fieldPosition="0">
        <references count="8">
          <reference field="0" count="1" selected="0">
            <x v="53"/>
          </reference>
          <reference field="1" count="1">
            <x v="61"/>
          </reference>
          <reference field="5" count="1" selected="0">
            <x v="6"/>
          </reference>
          <reference field="6" count="1" selected="0">
            <x v="6"/>
          </reference>
          <reference field="7" count="1" selected="0">
            <x v="8"/>
          </reference>
          <reference field="8" count="1" selected="0">
            <x v="39"/>
          </reference>
          <reference field="9" count="1" selected="0">
            <x v="30"/>
          </reference>
          <reference field="10" count="1" selected="0">
            <x v="14"/>
          </reference>
        </references>
      </pivotArea>
    </format>
    <format dxfId="5">
      <pivotArea dataOnly="0" labelOnly="1" fieldPosition="0">
        <references count="8">
          <reference field="0" count="1" selected="0">
            <x v="54"/>
          </reference>
          <reference field="1" count="1">
            <x v="62"/>
          </reference>
          <reference field="5" count="1" selected="0">
            <x v="6"/>
          </reference>
          <reference field="6" count="1" selected="0">
            <x v="6"/>
          </reference>
          <reference field="7" count="1" selected="0">
            <x v="8"/>
          </reference>
          <reference field="8" count="1" selected="0">
            <x v="39"/>
          </reference>
          <reference field="9" count="1" selected="0">
            <x v="30"/>
          </reference>
          <reference field="10" count="1" selected="0">
            <x v="14"/>
          </reference>
        </references>
      </pivotArea>
    </format>
    <format dxfId="4">
      <pivotArea dataOnly="0" labelOnly="1" fieldPosition="0">
        <references count="8">
          <reference field="0" count="1" selected="0">
            <x v="55"/>
          </reference>
          <reference field="1" count="1">
            <x v="63"/>
          </reference>
          <reference field="5" count="1" selected="0">
            <x v="6"/>
          </reference>
          <reference field="6" count="1" selected="0">
            <x v="6"/>
          </reference>
          <reference field="7" count="1" selected="0">
            <x v="8"/>
          </reference>
          <reference field="8" count="1" selected="0">
            <x v="39"/>
          </reference>
          <reference field="9" count="1" selected="0">
            <x v="30"/>
          </reference>
          <reference field="10" count="1" selected="0">
            <x v="14"/>
          </reference>
        </references>
      </pivotArea>
    </format>
    <format dxfId="3">
      <pivotArea dataOnly="0" labelOnly="1" fieldPosition="0">
        <references count="8">
          <reference field="0" count="1" selected="0">
            <x v="56"/>
          </reference>
          <reference field="1" count="1">
            <x v="43"/>
          </reference>
          <reference field="5" count="1" selected="0">
            <x v="6"/>
          </reference>
          <reference field="6" count="1" selected="0">
            <x v="6"/>
          </reference>
          <reference field="7" count="1" selected="0">
            <x v="9"/>
          </reference>
          <reference field="8" count="1" selected="0">
            <x v="40"/>
          </reference>
          <reference field="9" count="1" selected="0">
            <x v="0"/>
          </reference>
          <reference field="10" count="1" selected="0">
            <x v="15"/>
          </reference>
        </references>
      </pivotArea>
    </format>
    <format dxfId="2">
      <pivotArea dataOnly="0" labelOnly="1" fieldPosition="0">
        <references count="8">
          <reference field="0" count="1" selected="0">
            <x v="57"/>
          </reference>
          <reference field="1" count="1">
            <x v="13"/>
          </reference>
          <reference field="5" count="1" selected="0">
            <x v="6"/>
          </reference>
          <reference field="6" count="1" selected="0">
            <x v="6"/>
          </reference>
          <reference field="7" count="1" selected="0">
            <x v="9"/>
          </reference>
          <reference field="8" count="1" selected="0">
            <x v="40"/>
          </reference>
          <reference field="9" count="1" selected="0">
            <x v="0"/>
          </reference>
          <reference field="10" count="1" selected="0">
            <x v="15"/>
          </reference>
        </references>
      </pivotArea>
    </format>
    <format dxfId="1">
      <pivotArea dataOnly="0" labelOnly="1" fieldPosition="0">
        <references count="8">
          <reference field="0" count="1" selected="0">
            <x v="58"/>
          </reference>
          <reference field="1" count="1">
            <x v="14"/>
          </reference>
          <reference field="5" count="1" selected="0">
            <x v="6"/>
          </reference>
          <reference field="6" count="1" selected="0">
            <x v="6"/>
          </reference>
          <reference field="7" count="1" selected="0">
            <x v="9"/>
          </reference>
          <reference field="8" count="1" selected="0">
            <x v="40"/>
          </reference>
          <reference field="9" count="1" selected="0">
            <x v="0"/>
          </reference>
          <reference field="10" count="1" selected="0">
            <x v="15"/>
          </reference>
        </references>
      </pivotArea>
    </format>
    <format dxfId="0">
      <pivotArea dataOnly="0" labelOnly="1" fieldPosition="0">
        <references count="8">
          <reference field="0" count="1" selected="0">
            <x v="32"/>
          </reference>
          <reference field="1" count="1">
            <x v="55"/>
          </reference>
          <reference field="5" count="1" selected="0">
            <x v="7"/>
          </reference>
          <reference field="6" count="1" selected="0">
            <x v="0"/>
          </reference>
          <reference field="7" count="1" selected="0">
            <x v="15"/>
          </reference>
          <reference field="8" count="1" selected="0">
            <x v="22"/>
          </reference>
          <reference field="9" count="1" selected="0">
            <x v="25"/>
          </reference>
          <reference field="10" count="1" selected="0">
            <x v="1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hyperlink" Target="http://www.deq.virginia.gov/Programs/Water/WaterQualityInformationTMDLs/WaterQualitySuccessStories/VirginiasNonpointSourcePollutionProgramSuccessStories.aspx" TargetMode="External"/><Relationship Id="rId3" Type="http://schemas.openxmlformats.org/officeDocument/2006/relationships/printerSettings" Target="../printerSettings/printerSettings8.bin"/><Relationship Id="rId7" Type="http://schemas.openxmlformats.org/officeDocument/2006/relationships/hyperlink" Target="https://www.deq.virginia.gov/Programs/Water/WaterQualityInformationTMDLs/TMDL/TMDLImplementation/TMDLImplementationPlans.aspx" TargetMode="Externa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hyperlink" Target="https://www.deq.virginia.gov/Programs/Water/WaterQualityInformationTMDLs/TMDL/TMDLImplementation/TMDLImplementationPlans.aspx" TargetMode="External"/><Relationship Id="rId5" Type="http://schemas.openxmlformats.org/officeDocument/2006/relationships/hyperlink" Target="https://www.deq.virginia.gov/Programs/Water/WaterQualityInformationTMDLs/TMDL/TMDLImplementation/TMDLImplementationPlans.aspx" TargetMode="External"/><Relationship Id="rId4" Type="http://schemas.openxmlformats.org/officeDocument/2006/relationships/hyperlink" Target="https://www.deq.virginia.gov/Programs/Water/WaterQualityInformationTMDLs/TMDL/TMDLDevelopment/TMDLProgramPriorities.aspx" TargetMode="External"/><Relationship Id="rId9"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ivotTable" Target="../pivotTables/pivotTable1.xml"/><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
  <sheetViews>
    <sheetView workbookViewId="0">
      <selection activeCell="C8" sqref="C8"/>
    </sheetView>
  </sheetViews>
  <sheetFormatPr defaultRowHeight="14.5" x14ac:dyDescent="0.35"/>
  <cols>
    <col min="2" max="2" width="14.1796875" bestFit="1" customWidth="1"/>
  </cols>
  <sheetData>
    <row r="8" spans="2:2" x14ac:dyDescent="0.35">
      <c r="B8" t="s">
        <v>632</v>
      </c>
    </row>
  </sheetData>
  <customSheetViews>
    <customSheetView guid="{8E7A659F-1F78-41E1-A901-E72DF8119CBB}" state="hidden">
      <selection activeCell="C8" sqref="C8"/>
      <pageMargins left="0.7" right="0.7" top="0.75" bottom="0.75" header="0.3" footer="0.3"/>
    </customSheetView>
    <customSheetView guid="{12AE7722-B0A3-4C2A-98B5-2DE188FD685E}" state="hidden">
      <selection activeCell="C8" sqref="C8"/>
      <pageMargins left="0.7" right="0.7" top="0.75" bottom="0.75" header="0.3" footer="0.3"/>
    </customSheetView>
    <customSheetView guid="{04AB7A58-4366-4A28-AC89-CED3F78B7D40}" state="hidden">
      <selection activeCell="C8" sqref="C8"/>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zoomScale="96" zoomScaleNormal="96" workbookViewId="0">
      <pane xSplit="4" ySplit="6" topLeftCell="E7" activePane="bottomRight" state="frozen"/>
      <selection pane="topRight" activeCell="E1" sqref="E1"/>
      <selection pane="bottomLeft" activeCell="A7" sqref="A7"/>
      <selection pane="bottomRight" activeCell="P74" sqref="A1:P74"/>
    </sheetView>
  </sheetViews>
  <sheetFormatPr defaultColWidth="9.1796875" defaultRowHeight="14.5" x14ac:dyDescent="0.35"/>
  <cols>
    <col min="1" max="1" width="12.1796875" style="349" customWidth="1"/>
    <col min="2" max="2" width="8.453125" style="345" bestFit="1" customWidth="1"/>
    <col min="3" max="3" width="6.453125" style="346" bestFit="1" customWidth="1"/>
    <col min="4" max="4" width="44.81640625" style="349" customWidth="1"/>
    <col min="5" max="5" width="19.7265625" style="349" customWidth="1"/>
    <col min="6" max="6" width="12.81640625" style="348" customWidth="1"/>
    <col min="7" max="7" width="12.1796875" style="348" customWidth="1"/>
    <col min="8" max="8" width="10.453125" style="348" customWidth="1"/>
    <col min="9" max="9" width="51.81640625" style="348" customWidth="1"/>
    <col min="10" max="10" width="51.81640625" style="348" hidden="1" customWidth="1"/>
    <col min="11" max="11" width="0" style="348" hidden="1" customWidth="1"/>
    <col min="12" max="12" width="9.1796875" style="348"/>
    <col min="13" max="13" width="8.26953125" style="348" customWidth="1"/>
    <col min="14" max="14" width="7.26953125" style="348" hidden="1" customWidth="1"/>
    <col min="15" max="15" width="9.1796875" style="346" customWidth="1"/>
    <col min="16" max="16" width="7.81640625" style="345" customWidth="1"/>
    <col min="17" max="17" width="7" style="348" hidden="1" customWidth="1"/>
    <col min="18" max="21" width="8.453125" style="348" hidden="1" customWidth="1"/>
    <col min="22" max="26" width="9" style="348" hidden="1" customWidth="1"/>
    <col min="27" max="31" width="8.54296875" style="348" hidden="1" customWidth="1"/>
    <col min="32" max="36" width="8.453125" style="348" hidden="1" customWidth="1"/>
    <col min="37" max="41" width="4.453125" style="348" hidden="1" customWidth="1"/>
    <col min="42" max="42" width="9.1796875" style="348" hidden="1" customWidth="1"/>
    <col min="43" max="16384" width="9.1796875" style="348"/>
  </cols>
  <sheetData>
    <row r="1" spans="1:42" ht="15" thickBot="1" x14ac:dyDescent="0.4">
      <c r="A1" s="337" t="s">
        <v>1034</v>
      </c>
      <c r="D1" s="337" t="s">
        <v>1305</v>
      </c>
    </row>
    <row r="2" spans="1:42" hidden="1" x14ac:dyDescent="0.35">
      <c r="B2" s="347" t="s">
        <v>892</v>
      </c>
    </row>
    <row r="3" spans="1:42" hidden="1" x14ac:dyDescent="0.35">
      <c r="B3" s="350" t="s">
        <v>1005</v>
      </c>
      <c r="D3" s="578" t="s">
        <v>1200</v>
      </c>
      <c r="E3" s="578"/>
      <c r="F3" s="578"/>
      <c r="G3" s="578"/>
      <c r="H3" s="578"/>
      <c r="I3" s="578"/>
      <c r="J3" s="578"/>
      <c r="K3" s="578"/>
      <c r="L3" s="578"/>
      <c r="M3" s="578"/>
      <c r="N3" s="578"/>
      <c r="O3" s="578"/>
      <c r="P3" s="578"/>
    </row>
    <row r="4" spans="1:42" hidden="1" x14ac:dyDescent="0.35">
      <c r="D4" s="579"/>
      <c r="E4" s="579"/>
      <c r="F4" s="579"/>
      <c r="G4" s="579"/>
      <c r="H4" s="579"/>
      <c r="I4" s="579"/>
      <c r="J4" s="579"/>
      <c r="K4" s="579"/>
      <c r="L4" s="579"/>
      <c r="M4" s="579"/>
      <c r="N4" s="579"/>
      <c r="O4" s="579"/>
      <c r="P4" s="579"/>
    </row>
    <row r="5" spans="1:42" ht="37.5" customHeight="1" x14ac:dyDescent="0.35">
      <c r="A5" s="483" t="s">
        <v>2</v>
      </c>
      <c r="B5" s="500" t="s">
        <v>293</v>
      </c>
      <c r="C5" s="500" t="s">
        <v>313</v>
      </c>
      <c r="D5" s="483" t="s">
        <v>938</v>
      </c>
      <c r="E5" s="483" t="s">
        <v>1007</v>
      </c>
      <c r="F5" s="483" t="s">
        <v>1025</v>
      </c>
      <c r="G5" s="483" t="s">
        <v>769</v>
      </c>
      <c r="H5" s="483" t="s">
        <v>1026</v>
      </c>
      <c r="I5" s="483" t="s">
        <v>1308</v>
      </c>
      <c r="J5" s="482" t="s">
        <v>1077</v>
      </c>
      <c r="K5" s="482" t="s">
        <v>842</v>
      </c>
      <c r="L5" s="483" t="s">
        <v>881</v>
      </c>
      <c r="M5" s="483" t="s">
        <v>1035</v>
      </c>
      <c r="N5" s="483" t="s">
        <v>883</v>
      </c>
      <c r="O5" s="500" t="s">
        <v>756</v>
      </c>
      <c r="P5" s="483" t="s">
        <v>1307</v>
      </c>
      <c r="Q5" s="446" t="s">
        <v>1046</v>
      </c>
      <c r="R5" s="446" t="s">
        <v>1047</v>
      </c>
      <c r="S5" s="446" t="s">
        <v>1048</v>
      </c>
      <c r="T5" s="446" t="s">
        <v>1049</v>
      </c>
      <c r="U5" s="446" t="s">
        <v>1050</v>
      </c>
      <c r="V5" s="446" t="s">
        <v>1051</v>
      </c>
      <c r="W5" s="446" t="s">
        <v>1052</v>
      </c>
      <c r="X5" s="446" t="s">
        <v>1053</v>
      </c>
      <c r="Y5" s="446" t="s">
        <v>1054</v>
      </c>
      <c r="Z5" s="446" t="s">
        <v>1055</v>
      </c>
      <c r="AA5" s="446" t="s">
        <v>1056</v>
      </c>
      <c r="AB5" s="446" t="s">
        <v>1057</v>
      </c>
      <c r="AC5" s="446" t="s">
        <v>1058</v>
      </c>
      <c r="AD5" s="446" t="s">
        <v>1059</v>
      </c>
      <c r="AE5" s="446" t="s">
        <v>1060</v>
      </c>
      <c r="AF5" s="446" t="s">
        <v>1061</v>
      </c>
      <c r="AG5" s="446" t="s">
        <v>1062</v>
      </c>
      <c r="AH5" s="446" t="s">
        <v>1063</v>
      </c>
      <c r="AI5" s="446" t="s">
        <v>1064</v>
      </c>
      <c r="AJ5" s="446" t="s">
        <v>1065</v>
      </c>
      <c r="AK5" s="447" t="s">
        <v>696</v>
      </c>
      <c r="AL5" s="447" t="s">
        <v>699</v>
      </c>
      <c r="AM5" s="447" t="s">
        <v>697</v>
      </c>
      <c r="AN5" s="447" t="s">
        <v>698</v>
      </c>
      <c r="AO5" s="447" t="s">
        <v>700</v>
      </c>
      <c r="AP5" s="448" t="s">
        <v>891</v>
      </c>
    </row>
    <row r="6" spans="1:42" s="492" customFormat="1" ht="15" customHeight="1" thickBot="1" x14ac:dyDescent="0.4">
      <c r="A6" s="499" t="s">
        <v>2</v>
      </c>
      <c r="B6" s="501" t="s">
        <v>293</v>
      </c>
      <c r="C6" s="501" t="s">
        <v>313</v>
      </c>
      <c r="D6" s="499" t="s">
        <v>938</v>
      </c>
      <c r="E6" s="499" t="s">
        <v>1007</v>
      </c>
      <c r="F6" s="499" t="s">
        <v>1025</v>
      </c>
      <c r="G6" s="499" t="s">
        <v>769</v>
      </c>
      <c r="H6" s="499" t="s">
        <v>1026</v>
      </c>
      <c r="I6" s="499" t="s">
        <v>770</v>
      </c>
      <c r="J6" s="498" t="s">
        <v>1077</v>
      </c>
      <c r="K6" s="498" t="s">
        <v>842</v>
      </c>
      <c r="L6" s="499" t="s">
        <v>881</v>
      </c>
      <c r="M6" s="499" t="s">
        <v>1035</v>
      </c>
      <c r="N6" s="499" t="s">
        <v>883</v>
      </c>
      <c r="O6" s="501" t="s">
        <v>448</v>
      </c>
      <c r="P6" s="499" t="s">
        <v>406</v>
      </c>
      <c r="Q6" s="489" t="s">
        <v>1046</v>
      </c>
      <c r="R6" s="489" t="s">
        <v>1047</v>
      </c>
      <c r="S6" s="489" t="s">
        <v>1048</v>
      </c>
      <c r="T6" s="489" t="s">
        <v>1049</v>
      </c>
      <c r="U6" s="489" t="s">
        <v>1050</v>
      </c>
      <c r="V6" s="489" t="s">
        <v>1051</v>
      </c>
      <c r="W6" s="489" t="s">
        <v>1052</v>
      </c>
      <c r="X6" s="489" t="s">
        <v>1053</v>
      </c>
      <c r="Y6" s="489" t="s">
        <v>1054</v>
      </c>
      <c r="Z6" s="489" t="s">
        <v>1055</v>
      </c>
      <c r="AA6" s="489" t="s">
        <v>1056</v>
      </c>
      <c r="AB6" s="489" t="s">
        <v>1057</v>
      </c>
      <c r="AC6" s="489" t="s">
        <v>1058</v>
      </c>
      <c r="AD6" s="489" t="s">
        <v>1059</v>
      </c>
      <c r="AE6" s="489" t="s">
        <v>1060</v>
      </c>
      <c r="AF6" s="489" t="s">
        <v>1061</v>
      </c>
      <c r="AG6" s="489" t="s">
        <v>1062</v>
      </c>
      <c r="AH6" s="489" t="s">
        <v>1063</v>
      </c>
      <c r="AI6" s="489" t="s">
        <v>1064</v>
      </c>
      <c r="AJ6" s="489" t="s">
        <v>1065</v>
      </c>
      <c r="AK6" s="490" t="s">
        <v>696</v>
      </c>
      <c r="AL6" s="490" t="s">
        <v>699</v>
      </c>
      <c r="AM6" s="490" t="s">
        <v>697</v>
      </c>
      <c r="AN6" s="490" t="s">
        <v>698</v>
      </c>
      <c r="AO6" s="490" t="s">
        <v>700</v>
      </c>
      <c r="AP6" s="491" t="s">
        <v>891</v>
      </c>
    </row>
    <row r="7" spans="1:42" s="437" customFormat="1" ht="159.5" x14ac:dyDescent="0.35">
      <c r="A7" s="493" t="s">
        <v>64</v>
      </c>
      <c r="B7" s="494" t="s">
        <v>16</v>
      </c>
      <c r="C7" s="494">
        <v>1</v>
      </c>
      <c r="D7" s="495" t="s">
        <v>940</v>
      </c>
      <c r="E7" s="475" t="s">
        <v>1013</v>
      </c>
      <c r="F7" s="475" t="s">
        <v>1139</v>
      </c>
      <c r="G7" s="476" t="s">
        <v>1245</v>
      </c>
      <c r="H7" s="476" t="s">
        <v>839</v>
      </c>
      <c r="I7" s="496" t="s">
        <v>1311</v>
      </c>
      <c r="J7" s="476"/>
      <c r="K7" s="476" t="s">
        <v>845</v>
      </c>
      <c r="L7" s="476" t="s">
        <v>70</v>
      </c>
      <c r="M7" s="476" t="s">
        <v>1032</v>
      </c>
      <c r="N7" s="400" t="s">
        <v>696</v>
      </c>
      <c r="O7" s="502" t="s">
        <v>430</v>
      </c>
      <c r="P7" s="497" t="s">
        <v>55</v>
      </c>
    </row>
    <row r="8" spans="1:42" s="437" customFormat="1" ht="281.25" customHeight="1" x14ac:dyDescent="0.35">
      <c r="A8" s="435" t="s">
        <v>64</v>
      </c>
      <c r="B8" s="436" t="s">
        <v>16</v>
      </c>
      <c r="C8" s="438">
        <v>2</v>
      </c>
      <c r="D8" s="435" t="s">
        <v>948</v>
      </c>
      <c r="E8" s="311" t="s">
        <v>1017</v>
      </c>
      <c r="F8" s="311"/>
      <c r="G8" s="340" t="s">
        <v>1246</v>
      </c>
      <c r="H8" s="340" t="s">
        <v>839</v>
      </c>
      <c r="I8" s="449" t="s">
        <v>1312</v>
      </c>
      <c r="J8" s="340"/>
      <c r="K8" s="340" t="s">
        <v>845</v>
      </c>
      <c r="L8" s="340" t="s">
        <v>70</v>
      </c>
      <c r="M8" s="340" t="s">
        <v>1032</v>
      </c>
      <c r="N8" s="278" t="s">
        <v>696</v>
      </c>
      <c r="O8" s="445" t="s">
        <v>432</v>
      </c>
      <c r="P8" s="436" t="s">
        <v>344</v>
      </c>
    </row>
    <row r="9" spans="1:42" s="437" customFormat="1" ht="101.5" x14ac:dyDescent="0.35">
      <c r="A9" s="435" t="s">
        <v>64</v>
      </c>
      <c r="B9" s="436" t="s">
        <v>16</v>
      </c>
      <c r="C9" s="438">
        <v>3</v>
      </c>
      <c r="D9" s="435" t="s">
        <v>956</v>
      </c>
      <c r="E9" s="311" t="s">
        <v>1017</v>
      </c>
      <c r="F9" s="311"/>
      <c r="G9" s="340" t="s">
        <v>1253</v>
      </c>
      <c r="H9" s="340" t="s">
        <v>839</v>
      </c>
      <c r="I9" s="450" t="s">
        <v>1313</v>
      </c>
      <c r="J9" s="340"/>
      <c r="K9" s="340" t="s">
        <v>845</v>
      </c>
      <c r="L9" s="340" t="s">
        <v>70</v>
      </c>
      <c r="M9" s="340" t="s">
        <v>1032</v>
      </c>
      <c r="N9" s="278" t="s">
        <v>696</v>
      </c>
      <c r="O9" s="445" t="s">
        <v>771</v>
      </c>
      <c r="P9" s="436" t="s">
        <v>346</v>
      </c>
    </row>
    <row r="10" spans="1:42" s="437" customFormat="1" ht="84" x14ac:dyDescent="0.35">
      <c r="A10" s="435" t="s">
        <v>64</v>
      </c>
      <c r="B10" s="436" t="s">
        <v>16</v>
      </c>
      <c r="C10" s="438">
        <v>4</v>
      </c>
      <c r="D10" s="435" t="s">
        <v>963</v>
      </c>
      <c r="E10" s="311" t="s">
        <v>1012</v>
      </c>
      <c r="F10" s="311" t="s">
        <v>1156</v>
      </c>
      <c r="G10" s="278" t="s">
        <v>1157</v>
      </c>
      <c r="H10" s="340" t="s">
        <v>839</v>
      </c>
      <c r="I10" s="340" t="s">
        <v>1155</v>
      </c>
      <c r="J10" s="340"/>
      <c r="K10" s="340" t="s">
        <v>845</v>
      </c>
      <c r="L10" s="340" t="s">
        <v>70</v>
      </c>
      <c r="M10" s="340" t="s">
        <v>1032</v>
      </c>
      <c r="N10" s="278" t="s">
        <v>696</v>
      </c>
      <c r="O10" s="445" t="s">
        <v>434</v>
      </c>
      <c r="P10" s="436">
        <v>5</v>
      </c>
    </row>
    <row r="11" spans="1:42" s="437" customFormat="1" ht="116" x14ac:dyDescent="0.35">
      <c r="A11" s="435" t="s">
        <v>64</v>
      </c>
      <c r="B11" s="436" t="s">
        <v>16</v>
      </c>
      <c r="C11" s="438">
        <v>5</v>
      </c>
      <c r="D11" s="435" t="s">
        <v>76</v>
      </c>
      <c r="E11" s="311" t="s">
        <v>1013</v>
      </c>
      <c r="F11" s="311" t="s">
        <v>186</v>
      </c>
      <c r="G11" s="340" t="s">
        <v>1248</v>
      </c>
      <c r="H11" s="340" t="s">
        <v>839</v>
      </c>
      <c r="I11" s="451" t="s">
        <v>1247</v>
      </c>
      <c r="J11" s="340"/>
      <c r="K11" s="340" t="s">
        <v>845</v>
      </c>
      <c r="L11" s="340" t="s">
        <v>70</v>
      </c>
      <c r="M11" s="340" t="s">
        <v>1032</v>
      </c>
      <c r="N11" s="278" t="s">
        <v>696</v>
      </c>
      <c r="O11" s="445" t="s">
        <v>431</v>
      </c>
      <c r="P11" s="436" t="s">
        <v>55</v>
      </c>
    </row>
    <row r="12" spans="1:42" s="437" customFormat="1" ht="101.5" x14ac:dyDescent="0.35">
      <c r="A12" s="435" t="s">
        <v>64</v>
      </c>
      <c r="B12" s="436" t="s">
        <v>16</v>
      </c>
      <c r="C12" s="438">
        <v>6</v>
      </c>
      <c r="D12" s="435" t="s">
        <v>973</v>
      </c>
      <c r="E12" s="311" t="s">
        <v>1013</v>
      </c>
      <c r="F12" s="311" t="s">
        <v>186</v>
      </c>
      <c r="G12" s="340" t="s">
        <v>1250</v>
      </c>
      <c r="H12" s="340" t="s">
        <v>839</v>
      </c>
      <c r="I12" s="336" t="s">
        <v>1249</v>
      </c>
      <c r="J12" s="340"/>
      <c r="K12" s="340" t="s">
        <v>845</v>
      </c>
      <c r="L12" s="340" t="s">
        <v>70</v>
      </c>
      <c r="M12" s="340" t="s">
        <v>1032</v>
      </c>
      <c r="N12" s="278" t="s">
        <v>696</v>
      </c>
      <c r="O12" s="445" t="s">
        <v>435</v>
      </c>
      <c r="P12" s="436" t="s">
        <v>170</v>
      </c>
    </row>
    <row r="13" spans="1:42" s="437" customFormat="1" ht="116" x14ac:dyDescent="0.35">
      <c r="A13" s="435" t="s">
        <v>64</v>
      </c>
      <c r="B13" s="436" t="s">
        <v>20</v>
      </c>
      <c r="C13" s="438">
        <v>7</v>
      </c>
      <c r="D13" s="435" t="s">
        <v>978</v>
      </c>
      <c r="E13" s="311" t="s">
        <v>1013</v>
      </c>
      <c r="F13" s="311" t="s">
        <v>186</v>
      </c>
      <c r="G13" s="340" t="s">
        <v>1255</v>
      </c>
      <c r="H13" s="340" t="s">
        <v>839</v>
      </c>
      <c r="I13" s="452" t="s">
        <v>1251</v>
      </c>
      <c r="J13" s="340"/>
      <c r="K13" s="340" t="s">
        <v>845</v>
      </c>
      <c r="L13" s="340" t="s">
        <v>70</v>
      </c>
      <c r="M13" s="340" t="s">
        <v>1032</v>
      </c>
      <c r="N13" s="278" t="s">
        <v>696</v>
      </c>
      <c r="O13" s="445" t="s">
        <v>772</v>
      </c>
      <c r="P13" s="436">
        <v>1</v>
      </c>
    </row>
    <row r="14" spans="1:42" s="437" customFormat="1" ht="159.5" x14ac:dyDescent="0.35">
      <c r="A14" s="435" t="s">
        <v>64</v>
      </c>
      <c r="B14" s="436" t="s">
        <v>20</v>
      </c>
      <c r="C14" s="438">
        <v>8</v>
      </c>
      <c r="D14" s="435" t="s">
        <v>898</v>
      </c>
      <c r="E14" s="311" t="s">
        <v>1013</v>
      </c>
      <c r="F14" s="311" t="s">
        <v>906</v>
      </c>
      <c r="G14" s="340" t="s">
        <v>1255</v>
      </c>
      <c r="H14" s="340" t="s">
        <v>839</v>
      </c>
      <c r="I14" s="451" t="s">
        <v>1252</v>
      </c>
      <c r="J14" s="340"/>
      <c r="K14" s="340" t="s">
        <v>845</v>
      </c>
      <c r="L14" s="340" t="s">
        <v>70</v>
      </c>
      <c r="M14" s="340" t="s">
        <v>1032</v>
      </c>
      <c r="N14" s="278" t="s">
        <v>696</v>
      </c>
      <c r="O14" s="445" t="s">
        <v>772</v>
      </c>
      <c r="P14" s="436" t="s">
        <v>100</v>
      </c>
    </row>
    <row r="15" spans="1:42" s="437" customFormat="1" ht="130.5" x14ac:dyDescent="0.35">
      <c r="A15" s="435" t="s">
        <v>64</v>
      </c>
      <c r="B15" s="436" t="s">
        <v>20</v>
      </c>
      <c r="C15" s="438">
        <v>9</v>
      </c>
      <c r="D15" s="435" t="s">
        <v>985</v>
      </c>
      <c r="E15" s="311" t="s">
        <v>1013</v>
      </c>
      <c r="F15" s="311" t="s">
        <v>186</v>
      </c>
      <c r="G15" s="340" t="s">
        <v>1255</v>
      </c>
      <c r="H15" s="340" t="s">
        <v>839</v>
      </c>
      <c r="I15" s="451" t="s">
        <v>1258</v>
      </c>
      <c r="J15" s="340"/>
      <c r="K15" s="340" t="s">
        <v>845</v>
      </c>
      <c r="L15" s="340" t="s">
        <v>70</v>
      </c>
      <c r="M15" s="340" t="s">
        <v>1032</v>
      </c>
      <c r="N15" s="278" t="s">
        <v>696</v>
      </c>
      <c r="O15" s="445" t="s">
        <v>772</v>
      </c>
      <c r="P15" s="436" t="s">
        <v>55</v>
      </c>
    </row>
    <row r="16" spans="1:42" s="437" customFormat="1" ht="84" x14ac:dyDescent="0.35">
      <c r="A16" s="435" t="s">
        <v>64</v>
      </c>
      <c r="B16" s="436" t="s">
        <v>24</v>
      </c>
      <c r="C16" s="438">
        <v>10</v>
      </c>
      <c r="D16" s="435" t="s">
        <v>988</v>
      </c>
      <c r="E16" s="311" t="s">
        <v>1008</v>
      </c>
      <c r="F16" s="311" t="s">
        <v>1161</v>
      </c>
      <c r="G16" s="341">
        <v>72000</v>
      </c>
      <c r="H16" s="340" t="s">
        <v>839</v>
      </c>
      <c r="I16" s="340" t="s">
        <v>1151</v>
      </c>
      <c r="J16" s="340"/>
      <c r="K16" s="340" t="s">
        <v>845</v>
      </c>
      <c r="L16" s="340" t="s">
        <v>70</v>
      </c>
      <c r="M16" s="340" t="s">
        <v>1032</v>
      </c>
      <c r="N16" s="278" t="s">
        <v>696</v>
      </c>
      <c r="O16" s="445" t="s">
        <v>432</v>
      </c>
      <c r="P16" s="436" t="s">
        <v>100</v>
      </c>
    </row>
    <row r="17" spans="1:16" s="437" customFormat="1" ht="120" x14ac:dyDescent="0.35">
      <c r="A17" s="435" t="s">
        <v>64</v>
      </c>
      <c r="B17" s="436" t="s">
        <v>24</v>
      </c>
      <c r="C17" s="438">
        <v>11</v>
      </c>
      <c r="D17" s="439" t="s">
        <v>992</v>
      </c>
      <c r="E17" s="311" t="s">
        <v>1015</v>
      </c>
      <c r="F17" s="311"/>
      <c r="G17" s="340" t="s">
        <v>1256</v>
      </c>
      <c r="H17" s="340" t="s">
        <v>839</v>
      </c>
      <c r="I17" s="340" t="s">
        <v>1259</v>
      </c>
      <c r="J17" s="340"/>
      <c r="K17" s="340" t="s">
        <v>845</v>
      </c>
      <c r="L17" s="340" t="s">
        <v>70</v>
      </c>
      <c r="M17" s="340" t="s">
        <v>1032</v>
      </c>
      <c r="N17" s="278" t="s">
        <v>696</v>
      </c>
      <c r="O17" s="445" t="s">
        <v>773</v>
      </c>
      <c r="P17" s="440" t="s">
        <v>87</v>
      </c>
    </row>
    <row r="18" spans="1:16" s="437" customFormat="1" ht="108" x14ac:dyDescent="0.35">
      <c r="A18" s="435" t="s">
        <v>64</v>
      </c>
      <c r="B18" s="436" t="s">
        <v>12</v>
      </c>
      <c r="C18" s="438">
        <v>12</v>
      </c>
      <c r="D18" s="435" t="s">
        <v>995</v>
      </c>
      <c r="E18" s="311" t="s">
        <v>1015</v>
      </c>
      <c r="F18" s="311"/>
      <c r="G18" s="340" t="s">
        <v>1257</v>
      </c>
      <c r="H18" s="340" t="s">
        <v>839</v>
      </c>
      <c r="I18" s="340" t="s">
        <v>1260</v>
      </c>
      <c r="J18" s="340"/>
      <c r="K18" s="340" t="s">
        <v>845</v>
      </c>
      <c r="L18" s="340" t="s">
        <v>97</v>
      </c>
      <c r="M18" s="340" t="s">
        <v>1032</v>
      </c>
      <c r="N18" s="278" t="s">
        <v>696</v>
      </c>
      <c r="O18" s="445" t="s">
        <v>433</v>
      </c>
      <c r="P18" s="436" t="s">
        <v>87</v>
      </c>
    </row>
    <row r="19" spans="1:16" s="437" customFormat="1" ht="120" x14ac:dyDescent="0.35">
      <c r="A19" s="435" t="s">
        <v>64</v>
      </c>
      <c r="B19" s="436" t="s">
        <v>12</v>
      </c>
      <c r="C19" s="438">
        <v>13</v>
      </c>
      <c r="D19" s="435" t="s">
        <v>998</v>
      </c>
      <c r="E19" s="311" t="s">
        <v>1023</v>
      </c>
      <c r="F19" s="311" t="s">
        <v>1160</v>
      </c>
      <c r="G19" s="340" t="s">
        <v>1257</v>
      </c>
      <c r="H19" s="340" t="s">
        <v>839</v>
      </c>
      <c r="I19" s="340" t="s">
        <v>1261</v>
      </c>
      <c r="J19" s="340"/>
      <c r="K19" s="340" t="s">
        <v>845</v>
      </c>
      <c r="L19" s="340" t="s">
        <v>97</v>
      </c>
      <c r="M19" s="340" t="s">
        <v>1032</v>
      </c>
      <c r="N19" s="278" t="s">
        <v>696</v>
      </c>
      <c r="O19" s="445" t="s">
        <v>433</v>
      </c>
      <c r="P19" s="436" t="s">
        <v>100</v>
      </c>
    </row>
    <row r="20" spans="1:16" s="437" customFormat="1" ht="48" x14ac:dyDescent="0.35">
      <c r="A20" s="435" t="s">
        <v>64</v>
      </c>
      <c r="B20" s="436" t="s">
        <v>12</v>
      </c>
      <c r="C20" s="438">
        <v>14</v>
      </c>
      <c r="D20" s="351" t="s">
        <v>1002</v>
      </c>
      <c r="E20" s="311" t="s">
        <v>1023</v>
      </c>
      <c r="F20" s="311" t="s">
        <v>1159</v>
      </c>
      <c r="G20" s="340" t="s">
        <v>1257</v>
      </c>
      <c r="H20" s="340" t="s">
        <v>839</v>
      </c>
      <c r="I20" s="340" t="s">
        <v>1262</v>
      </c>
      <c r="J20" s="340"/>
      <c r="K20" s="340" t="s">
        <v>845</v>
      </c>
      <c r="L20" s="340" t="s">
        <v>97</v>
      </c>
      <c r="M20" s="340" t="s">
        <v>1032</v>
      </c>
      <c r="N20" s="278" t="s">
        <v>696</v>
      </c>
      <c r="O20" s="445" t="s">
        <v>433</v>
      </c>
      <c r="P20" s="436">
        <v>4</v>
      </c>
    </row>
    <row r="21" spans="1:16" s="437" customFormat="1" ht="72" x14ac:dyDescent="0.35">
      <c r="A21" s="435" t="s">
        <v>146</v>
      </c>
      <c r="B21" s="436" t="s">
        <v>16</v>
      </c>
      <c r="C21" s="438">
        <v>1</v>
      </c>
      <c r="D21" s="435" t="s">
        <v>944</v>
      </c>
      <c r="E21" s="311" t="s">
        <v>1013</v>
      </c>
      <c r="F21" s="311"/>
      <c r="G21" s="278" t="s">
        <v>1142</v>
      </c>
      <c r="H21" s="340" t="s">
        <v>839</v>
      </c>
      <c r="I21" s="340" t="s">
        <v>1183</v>
      </c>
      <c r="J21" s="340"/>
      <c r="K21" s="340" t="s">
        <v>845</v>
      </c>
      <c r="L21" s="340" t="s">
        <v>10</v>
      </c>
      <c r="M21" s="340" t="s">
        <v>1032</v>
      </c>
      <c r="N21" s="278" t="s">
        <v>696</v>
      </c>
      <c r="O21" s="445" t="s">
        <v>442</v>
      </c>
      <c r="P21" s="436">
        <v>1</v>
      </c>
    </row>
    <row r="22" spans="1:16" s="437" customFormat="1" ht="108.75" customHeight="1" x14ac:dyDescent="0.35">
      <c r="A22" s="435" t="s">
        <v>146</v>
      </c>
      <c r="B22" s="436" t="s">
        <v>20</v>
      </c>
      <c r="C22" s="438">
        <v>2</v>
      </c>
      <c r="D22" s="435" t="s">
        <v>952</v>
      </c>
      <c r="E22" s="311" t="s">
        <v>1013</v>
      </c>
      <c r="F22" s="311"/>
      <c r="G22" s="278" t="s">
        <v>1142</v>
      </c>
      <c r="H22" s="340" t="s">
        <v>839</v>
      </c>
      <c r="I22" s="340" t="s">
        <v>1283</v>
      </c>
      <c r="J22" s="340"/>
      <c r="K22" s="340" t="s">
        <v>845</v>
      </c>
      <c r="L22" s="340" t="s">
        <v>10</v>
      </c>
      <c r="M22" s="340" t="s">
        <v>1032</v>
      </c>
      <c r="N22" s="278" t="s">
        <v>696</v>
      </c>
      <c r="O22" s="445" t="s">
        <v>442</v>
      </c>
      <c r="P22" s="436">
        <v>1</v>
      </c>
    </row>
    <row r="23" spans="1:16" s="437" customFormat="1" ht="43.5" x14ac:dyDescent="0.35">
      <c r="A23" s="435" t="s">
        <v>146</v>
      </c>
      <c r="B23" s="436" t="s">
        <v>20</v>
      </c>
      <c r="C23" s="438">
        <v>3</v>
      </c>
      <c r="D23" s="435" t="s">
        <v>960</v>
      </c>
      <c r="E23" s="311" t="s">
        <v>1013</v>
      </c>
      <c r="F23" s="311"/>
      <c r="G23" s="340" t="s">
        <v>1243</v>
      </c>
      <c r="H23" s="340" t="s">
        <v>839</v>
      </c>
      <c r="I23" s="340" t="s">
        <v>1244</v>
      </c>
      <c r="J23" s="340"/>
      <c r="K23" s="340" t="s">
        <v>845</v>
      </c>
      <c r="L23" s="340" t="s">
        <v>10</v>
      </c>
      <c r="M23" s="340" t="s">
        <v>1032</v>
      </c>
      <c r="N23" s="278" t="s">
        <v>696</v>
      </c>
      <c r="O23" s="445" t="s">
        <v>442</v>
      </c>
      <c r="P23" s="436" t="s">
        <v>170</v>
      </c>
    </row>
    <row r="24" spans="1:16" s="437" customFormat="1" ht="120" x14ac:dyDescent="0.35">
      <c r="A24" s="435" t="s">
        <v>146</v>
      </c>
      <c r="B24" s="436" t="s">
        <v>20</v>
      </c>
      <c r="C24" s="438">
        <v>4</v>
      </c>
      <c r="D24" s="435" t="s">
        <v>967</v>
      </c>
      <c r="E24" s="311" t="s">
        <v>1013</v>
      </c>
      <c r="F24" s="311"/>
      <c r="G24" s="278">
        <v>2</v>
      </c>
      <c r="H24" s="340" t="s">
        <v>839</v>
      </c>
      <c r="I24" s="340" t="s">
        <v>1284</v>
      </c>
      <c r="J24" s="340"/>
      <c r="K24" s="340" t="s">
        <v>845</v>
      </c>
      <c r="L24" s="340" t="s">
        <v>10</v>
      </c>
      <c r="M24" s="340" t="s">
        <v>1032</v>
      </c>
      <c r="N24" s="278" t="s">
        <v>696</v>
      </c>
      <c r="O24" s="445" t="s">
        <v>442</v>
      </c>
      <c r="P24" s="436">
        <v>5</v>
      </c>
    </row>
    <row r="25" spans="1:16" s="437" customFormat="1" ht="87" customHeight="1" x14ac:dyDescent="0.35">
      <c r="A25" s="435" t="s">
        <v>152</v>
      </c>
      <c r="B25" s="436" t="s">
        <v>16</v>
      </c>
      <c r="C25" s="438">
        <v>1</v>
      </c>
      <c r="D25" s="435" t="s">
        <v>945</v>
      </c>
      <c r="E25" s="311" t="s">
        <v>1023</v>
      </c>
      <c r="F25" s="311" t="s">
        <v>1122</v>
      </c>
      <c r="G25" s="340" t="s">
        <v>1242</v>
      </c>
      <c r="H25" s="340" t="s">
        <v>839</v>
      </c>
      <c r="I25" s="340" t="s">
        <v>1285</v>
      </c>
      <c r="J25" s="340"/>
      <c r="K25" s="340" t="s">
        <v>845</v>
      </c>
      <c r="L25" s="340" t="s">
        <v>156</v>
      </c>
      <c r="M25" s="340" t="s">
        <v>1032</v>
      </c>
      <c r="N25" s="278" t="s">
        <v>696</v>
      </c>
      <c r="O25" s="445" t="s">
        <v>1203</v>
      </c>
      <c r="P25" s="436" t="s">
        <v>387</v>
      </c>
    </row>
    <row r="26" spans="1:16" s="437" customFormat="1" x14ac:dyDescent="0.35">
      <c r="A26" s="435" t="s">
        <v>152</v>
      </c>
      <c r="B26" s="436" t="s">
        <v>20</v>
      </c>
      <c r="C26" s="438">
        <v>2</v>
      </c>
      <c r="D26" s="435" t="s">
        <v>953</v>
      </c>
      <c r="E26" s="311" t="s">
        <v>1008</v>
      </c>
      <c r="F26" s="311"/>
      <c r="G26" s="340" t="s">
        <v>1240</v>
      </c>
      <c r="H26" s="340" t="s">
        <v>839</v>
      </c>
      <c r="I26" s="340" t="s">
        <v>1241</v>
      </c>
      <c r="J26" s="340"/>
      <c r="K26" s="340" t="s">
        <v>845</v>
      </c>
      <c r="L26" s="340" t="s">
        <v>156</v>
      </c>
      <c r="M26" s="340" t="s">
        <v>1032</v>
      </c>
      <c r="N26" s="278" t="s">
        <v>696</v>
      </c>
      <c r="O26" s="445" t="s">
        <v>774</v>
      </c>
      <c r="P26" s="436" t="s">
        <v>154</v>
      </c>
    </row>
    <row r="27" spans="1:16" s="437" customFormat="1" ht="29" x14ac:dyDescent="0.35">
      <c r="A27" s="435" t="s">
        <v>152</v>
      </c>
      <c r="B27" s="436" t="s">
        <v>20</v>
      </c>
      <c r="C27" s="438">
        <v>3</v>
      </c>
      <c r="D27" s="435" t="s">
        <v>961</v>
      </c>
      <c r="E27" s="311" t="s">
        <v>1023</v>
      </c>
      <c r="F27" s="311" t="s">
        <v>1286</v>
      </c>
      <c r="G27" s="341">
        <v>20197</v>
      </c>
      <c r="H27" s="340" t="s">
        <v>839</v>
      </c>
      <c r="I27" s="340" t="s">
        <v>1123</v>
      </c>
      <c r="J27" s="340"/>
      <c r="K27" s="340" t="s">
        <v>845</v>
      </c>
      <c r="L27" s="340" t="s">
        <v>156</v>
      </c>
      <c r="M27" s="340" t="s">
        <v>1032</v>
      </c>
      <c r="N27" s="278" t="s">
        <v>696</v>
      </c>
      <c r="O27" s="445" t="s">
        <v>438</v>
      </c>
      <c r="P27" s="436">
        <v>1</v>
      </c>
    </row>
    <row r="28" spans="1:16" s="437" customFormat="1" ht="72" x14ac:dyDescent="0.35">
      <c r="A28" s="435" t="s">
        <v>152</v>
      </c>
      <c r="B28" s="436" t="s">
        <v>20</v>
      </c>
      <c r="C28" s="438">
        <v>4</v>
      </c>
      <c r="D28" s="435" t="s">
        <v>968</v>
      </c>
      <c r="E28" s="311" t="s">
        <v>1023</v>
      </c>
      <c r="F28" s="311" t="s">
        <v>1287</v>
      </c>
      <c r="G28" s="278">
        <v>21</v>
      </c>
      <c r="H28" s="340" t="s">
        <v>839</v>
      </c>
      <c r="I28" s="340" t="s">
        <v>1126</v>
      </c>
      <c r="J28" s="340"/>
      <c r="K28" s="340" t="s">
        <v>845</v>
      </c>
      <c r="L28" s="340" t="s">
        <v>156</v>
      </c>
      <c r="M28" s="340" t="s">
        <v>1032</v>
      </c>
      <c r="N28" s="278" t="s">
        <v>696</v>
      </c>
      <c r="O28" s="445" t="s">
        <v>438</v>
      </c>
      <c r="P28" s="436" t="s">
        <v>100</v>
      </c>
    </row>
    <row r="29" spans="1:16" s="437" customFormat="1" ht="60" x14ac:dyDescent="0.35">
      <c r="A29" s="435" t="s">
        <v>152</v>
      </c>
      <c r="B29" s="436" t="s">
        <v>20</v>
      </c>
      <c r="C29" s="438">
        <v>5</v>
      </c>
      <c r="D29" s="435" t="s">
        <v>971</v>
      </c>
      <c r="E29" s="311" t="s">
        <v>1023</v>
      </c>
      <c r="F29" s="311" t="s">
        <v>1125</v>
      </c>
      <c r="G29" s="340">
        <v>120</v>
      </c>
      <c r="H29" s="340" t="s">
        <v>839</v>
      </c>
      <c r="I29" s="340" t="s">
        <v>1124</v>
      </c>
      <c r="J29" s="340"/>
      <c r="K29" s="340" t="s">
        <v>845</v>
      </c>
      <c r="L29" s="340" t="s">
        <v>156</v>
      </c>
      <c r="M29" s="340" t="s">
        <v>1032</v>
      </c>
      <c r="N29" s="278" t="s">
        <v>696</v>
      </c>
      <c r="O29" s="445" t="s">
        <v>438</v>
      </c>
      <c r="P29" s="436" t="s">
        <v>87</v>
      </c>
    </row>
    <row r="30" spans="1:16" s="437" customFormat="1" ht="48" x14ac:dyDescent="0.35">
      <c r="A30" s="435" t="s">
        <v>152</v>
      </c>
      <c r="B30" s="436" t="s">
        <v>20</v>
      </c>
      <c r="C30" s="438">
        <v>6</v>
      </c>
      <c r="D30" s="435" t="s">
        <v>976</v>
      </c>
      <c r="E30" s="311" t="s">
        <v>1023</v>
      </c>
      <c r="F30" s="311" t="s">
        <v>1128</v>
      </c>
      <c r="G30" s="453">
        <v>0.96</v>
      </c>
      <c r="H30" s="340" t="s">
        <v>839</v>
      </c>
      <c r="I30" s="340" t="s">
        <v>1127</v>
      </c>
      <c r="J30" s="340"/>
      <c r="K30" s="340" t="s">
        <v>845</v>
      </c>
      <c r="L30" s="340" t="s">
        <v>156</v>
      </c>
      <c r="M30" s="340" t="s">
        <v>1032</v>
      </c>
      <c r="N30" s="278" t="s">
        <v>696</v>
      </c>
      <c r="O30" s="445" t="s">
        <v>438</v>
      </c>
      <c r="P30" s="436" t="s">
        <v>55</v>
      </c>
    </row>
    <row r="31" spans="1:16" s="437" customFormat="1" ht="29" x14ac:dyDescent="0.35">
      <c r="A31" s="435" t="s">
        <v>152</v>
      </c>
      <c r="B31" s="436" t="s">
        <v>20</v>
      </c>
      <c r="C31" s="438">
        <v>7</v>
      </c>
      <c r="D31" s="435" t="s">
        <v>980</v>
      </c>
      <c r="E31" s="311" t="s">
        <v>1023</v>
      </c>
      <c r="F31" s="311" t="s">
        <v>1131</v>
      </c>
      <c r="G31" s="340" t="s">
        <v>1027</v>
      </c>
      <c r="H31" s="340" t="s">
        <v>839</v>
      </c>
      <c r="I31" s="340" t="s">
        <v>1028</v>
      </c>
      <c r="J31" s="340"/>
      <c r="K31" s="340" t="s">
        <v>845</v>
      </c>
      <c r="L31" s="340" t="s">
        <v>156</v>
      </c>
      <c r="M31" s="340" t="s">
        <v>1032</v>
      </c>
      <c r="N31" s="278" t="s">
        <v>696</v>
      </c>
      <c r="O31" s="445" t="s">
        <v>438</v>
      </c>
      <c r="P31" s="436">
        <v>2</v>
      </c>
    </row>
    <row r="32" spans="1:16" s="437" customFormat="1" ht="29" x14ac:dyDescent="0.35">
      <c r="A32" s="435" t="s">
        <v>152</v>
      </c>
      <c r="B32" s="436" t="s">
        <v>24</v>
      </c>
      <c r="C32" s="438">
        <v>8</v>
      </c>
      <c r="D32" s="435" t="s">
        <v>983</v>
      </c>
      <c r="E32" s="311" t="s">
        <v>1023</v>
      </c>
      <c r="F32" s="311" t="s">
        <v>1132</v>
      </c>
      <c r="G32" s="340" t="s">
        <v>1027</v>
      </c>
      <c r="H32" s="340" t="s">
        <v>839</v>
      </c>
      <c r="I32" s="340" t="s">
        <v>1028</v>
      </c>
      <c r="J32" s="340"/>
      <c r="K32" s="340" t="s">
        <v>845</v>
      </c>
      <c r="L32" s="340" t="s">
        <v>156</v>
      </c>
      <c r="M32" s="340" t="s">
        <v>1032</v>
      </c>
      <c r="N32" s="278" t="s">
        <v>696</v>
      </c>
      <c r="O32" s="445" t="s">
        <v>437</v>
      </c>
      <c r="P32" s="436">
        <v>1</v>
      </c>
    </row>
    <row r="33" spans="1:16" s="437" customFormat="1" ht="43.5" x14ac:dyDescent="0.35">
      <c r="A33" s="435" t="s">
        <v>152</v>
      </c>
      <c r="B33" s="436" t="s">
        <v>24</v>
      </c>
      <c r="C33" s="438">
        <v>9</v>
      </c>
      <c r="D33" s="435" t="s">
        <v>986</v>
      </c>
      <c r="E33" s="311" t="s">
        <v>1023</v>
      </c>
      <c r="F33" s="311" t="s">
        <v>716</v>
      </c>
      <c r="G33" s="340" t="s">
        <v>1027</v>
      </c>
      <c r="H33" s="340" t="s">
        <v>839</v>
      </c>
      <c r="I33" s="340" t="s">
        <v>1028</v>
      </c>
      <c r="J33" s="340"/>
      <c r="K33" s="340" t="s">
        <v>845</v>
      </c>
      <c r="L33" s="340" t="s">
        <v>156</v>
      </c>
      <c r="M33" s="340" t="s">
        <v>1032</v>
      </c>
      <c r="N33" s="278" t="s">
        <v>696</v>
      </c>
      <c r="O33" s="445" t="s">
        <v>436</v>
      </c>
      <c r="P33" s="436" t="s">
        <v>346</v>
      </c>
    </row>
    <row r="34" spans="1:16" s="437" customFormat="1" ht="72" x14ac:dyDescent="0.35">
      <c r="A34" s="435" t="s">
        <v>152</v>
      </c>
      <c r="B34" s="436" t="s">
        <v>24</v>
      </c>
      <c r="C34" s="438">
        <v>10</v>
      </c>
      <c r="D34" s="435" t="s">
        <v>990</v>
      </c>
      <c r="E34" s="311" t="s">
        <v>1023</v>
      </c>
      <c r="F34" s="311" t="s">
        <v>1287</v>
      </c>
      <c r="G34" s="340" t="s">
        <v>1133</v>
      </c>
      <c r="H34" s="340" t="s">
        <v>839</v>
      </c>
      <c r="I34" s="340" t="s">
        <v>1126</v>
      </c>
      <c r="J34" s="340"/>
      <c r="K34" s="340" t="s">
        <v>845</v>
      </c>
      <c r="L34" s="340" t="s">
        <v>156</v>
      </c>
      <c r="M34" s="340" t="s">
        <v>1032</v>
      </c>
      <c r="N34" s="278" t="s">
        <v>696</v>
      </c>
      <c r="O34" s="445" t="s">
        <v>438</v>
      </c>
      <c r="P34" s="436" t="s">
        <v>398</v>
      </c>
    </row>
    <row r="35" spans="1:16" s="437" customFormat="1" ht="120" x14ac:dyDescent="0.35">
      <c r="A35" s="435" t="s">
        <v>152</v>
      </c>
      <c r="B35" s="436" t="s">
        <v>12</v>
      </c>
      <c r="C35" s="438">
        <v>11</v>
      </c>
      <c r="D35" s="435" t="s">
        <v>1037</v>
      </c>
      <c r="E35" s="311" t="s">
        <v>1023</v>
      </c>
      <c r="F35" s="311" t="s">
        <v>1135</v>
      </c>
      <c r="G35" s="278" t="s">
        <v>1134</v>
      </c>
      <c r="H35" s="340" t="s">
        <v>839</v>
      </c>
      <c r="I35" s="340" t="s">
        <v>1288</v>
      </c>
      <c r="J35" s="340"/>
      <c r="K35" s="340" t="s">
        <v>845</v>
      </c>
      <c r="L35" s="340" t="s">
        <v>156</v>
      </c>
      <c r="M35" s="340" t="s">
        <v>1032</v>
      </c>
      <c r="N35" s="278" t="s">
        <v>696</v>
      </c>
      <c r="O35" s="445" t="s">
        <v>438</v>
      </c>
      <c r="P35" s="436" t="s">
        <v>346</v>
      </c>
    </row>
    <row r="36" spans="1:16" s="437" customFormat="1" ht="132" x14ac:dyDescent="0.35">
      <c r="A36" s="435" t="s">
        <v>152</v>
      </c>
      <c r="B36" s="436" t="s">
        <v>12</v>
      </c>
      <c r="C36" s="438">
        <v>12</v>
      </c>
      <c r="D36" s="435" t="s">
        <v>996</v>
      </c>
      <c r="E36" s="311" t="s">
        <v>1023</v>
      </c>
      <c r="F36" s="311" t="s">
        <v>1138</v>
      </c>
      <c r="G36" s="278">
        <v>500</v>
      </c>
      <c r="H36" s="340" t="s">
        <v>839</v>
      </c>
      <c r="I36" s="340" t="s">
        <v>1137</v>
      </c>
      <c r="J36" s="340"/>
      <c r="K36" s="340" t="s">
        <v>845</v>
      </c>
      <c r="L36" s="340" t="s">
        <v>156</v>
      </c>
      <c r="M36" s="340" t="s">
        <v>1032</v>
      </c>
      <c r="N36" s="278" t="s">
        <v>696</v>
      </c>
      <c r="O36" s="445" t="s">
        <v>438</v>
      </c>
      <c r="P36" s="436" t="s">
        <v>87</v>
      </c>
    </row>
    <row r="37" spans="1:16" s="437" customFormat="1" ht="60" x14ac:dyDescent="0.35">
      <c r="A37" s="435" t="s">
        <v>152</v>
      </c>
      <c r="B37" s="436" t="s">
        <v>12</v>
      </c>
      <c r="C37" s="438">
        <v>13</v>
      </c>
      <c r="D37" s="435" t="s">
        <v>1038</v>
      </c>
      <c r="E37" s="311" t="s">
        <v>1023</v>
      </c>
      <c r="F37" s="311" t="s">
        <v>1136</v>
      </c>
      <c r="G37" s="278" t="s">
        <v>1030</v>
      </c>
      <c r="H37" s="340" t="s">
        <v>839</v>
      </c>
      <c r="I37" s="340" t="s">
        <v>1289</v>
      </c>
      <c r="J37" s="340"/>
      <c r="K37" s="340" t="s">
        <v>845</v>
      </c>
      <c r="L37" s="340" t="s">
        <v>156</v>
      </c>
      <c r="M37" s="340" t="s">
        <v>1032</v>
      </c>
      <c r="N37" s="278" t="s">
        <v>696</v>
      </c>
      <c r="O37" s="445" t="s">
        <v>438</v>
      </c>
      <c r="P37" s="436" t="s">
        <v>87</v>
      </c>
    </row>
    <row r="38" spans="1:16" s="437" customFormat="1" ht="48" x14ac:dyDescent="0.35">
      <c r="A38" s="435" t="s">
        <v>369</v>
      </c>
      <c r="B38" s="436" t="s">
        <v>16</v>
      </c>
      <c r="C38" s="438">
        <v>1</v>
      </c>
      <c r="D38" s="435" t="s">
        <v>942</v>
      </c>
      <c r="E38" s="311" t="s">
        <v>1023</v>
      </c>
      <c r="F38" s="311" t="s">
        <v>1164</v>
      </c>
      <c r="G38" s="278" t="s">
        <v>1142</v>
      </c>
      <c r="H38" s="340" t="s">
        <v>839</v>
      </c>
      <c r="I38" s="340" t="s">
        <v>1165</v>
      </c>
      <c r="J38" s="340"/>
      <c r="K38" s="340" t="s">
        <v>845</v>
      </c>
      <c r="L38" s="340" t="s">
        <v>111</v>
      </c>
      <c r="M38" s="340" t="s">
        <v>1032</v>
      </c>
      <c r="N38" s="278" t="s">
        <v>696</v>
      </c>
      <c r="O38" s="445" t="s">
        <v>441</v>
      </c>
      <c r="P38" s="436" t="s">
        <v>170</v>
      </c>
    </row>
    <row r="39" spans="1:16" s="437" customFormat="1" ht="84" x14ac:dyDescent="0.35">
      <c r="A39" s="435" t="s">
        <v>369</v>
      </c>
      <c r="B39" s="436" t="s">
        <v>20</v>
      </c>
      <c r="C39" s="438">
        <v>2</v>
      </c>
      <c r="D39" s="435" t="s">
        <v>950</v>
      </c>
      <c r="E39" s="311" t="s">
        <v>1023</v>
      </c>
      <c r="F39" s="311" t="s">
        <v>1166</v>
      </c>
      <c r="G39" s="278" t="s">
        <v>1142</v>
      </c>
      <c r="H39" s="340" t="s">
        <v>839</v>
      </c>
      <c r="I39" s="340" t="s">
        <v>1167</v>
      </c>
      <c r="J39" s="340"/>
      <c r="K39" s="340" t="s">
        <v>845</v>
      </c>
      <c r="L39" s="340" t="s">
        <v>111</v>
      </c>
      <c r="M39" s="340" t="s">
        <v>1032</v>
      </c>
      <c r="N39" s="278" t="s">
        <v>696</v>
      </c>
      <c r="O39" s="445" t="s">
        <v>441</v>
      </c>
      <c r="P39" s="436" t="s">
        <v>100</v>
      </c>
    </row>
    <row r="40" spans="1:16" s="437" customFormat="1" ht="60" customHeight="1" x14ac:dyDescent="0.35">
      <c r="A40" s="435" t="s">
        <v>369</v>
      </c>
      <c r="B40" s="436" t="s">
        <v>24</v>
      </c>
      <c r="C40" s="438">
        <v>3</v>
      </c>
      <c r="D40" s="435" t="s">
        <v>958</v>
      </c>
      <c r="E40" s="311" t="s">
        <v>1008</v>
      </c>
      <c r="F40" s="311"/>
      <c r="G40" s="340">
        <v>429</v>
      </c>
      <c r="H40" s="340" t="s">
        <v>839</v>
      </c>
      <c r="I40" s="340" t="s">
        <v>1239</v>
      </c>
      <c r="J40" s="340"/>
      <c r="K40" s="340" t="s">
        <v>845</v>
      </c>
      <c r="L40" s="340" t="s">
        <v>10</v>
      </c>
      <c r="M40" s="340" t="s">
        <v>1032</v>
      </c>
      <c r="N40" s="278" t="s">
        <v>696</v>
      </c>
      <c r="O40" s="445" t="s">
        <v>1204</v>
      </c>
      <c r="P40" s="436" t="s">
        <v>363</v>
      </c>
    </row>
    <row r="41" spans="1:16" s="437" customFormat="1" ht="29" x14ac:dyDescent="0.35">
      <c r="A41" s="435" t="s">
        <v>369</v>
      </c>
      <c r="B41" s="436" t="s">
        <v>12</v>
      </c>
      <c r="C41" s="438">
        <v>4</v>
      </c>
      <c r="D41" s="435" t="s">
        <v>965</v>
      </c>
      <c r="E41" s="311" t="s">
        <v>1008</v>
      </c>
      <c r="F41" s="311"/>
      <c r="G41" s="278" t="s">
        <v>1169</v>
      </c>
      <c r="H41" s="340" t="s">
        <v>839</v>
      </c>
      <c r="I41" s="340" t="s">
        <v>1168</v>
      </c>
      <c r="J41" s="340"/>
      <c r="K41" s="340" t="s">
        <v>845</v>
      </c>
      <c r="L41" s="340" t="s">
        <v>10</v>
      </c>
      <c r="M41" s="340" t="s">
        <v>1032</v>
      </c>
      <c r="N41" s="278" t="s">
        <v>696</v>
      </c>
      <c r="O41" s="445" t="s">
        <v>440</v>
      </c>
      <c r="P41" s="436" t="s">
        <v>365</v>
      </c>
    </row>
    <row r="42" spans="1:16" s="437" customFormat="1" ht="58" x14ac:dyDescent="0.35">
      <c r="A42" s="435" t="s">
        <v>369</v>
      </c>
      <c r="B42" s="436" t="s">
        <v>12</v>
      </c>
      <c r="C42" s="438">
        <v>5</v>
      </c>
      <c r="D42" s="435" t="s">
        <v>970</v>
      </c>
      <c r="E42" s="311" t="s">
        <v>1008</v>
      </c>
      <c r="F42" s="311"/>
      <c r="G42" s="340" t="s">
        <v>1238</v>
      </c>
      <c r="H42" s="340" t="s">
        <v>839</v>
      </c>
      <c r="I42" s="340" t="s">
        <v>1170</v>
      </c>
      <c r="J42" s="340"/>
      <c r="K42" s="340" t="s">
        <v>845</v>
      </c>
      <c r="L42" s="340" t="s">
        <v>10</v>
      </c>
      <c r="M42" s="340" t="s">
        <v>1032</v>
      </c>
      <c r="N42" s="278" t="s">
        <v>696</v>
      </c>
      <c r="O42" s="445" t="s">
        <v>1205</v>
      </c>
      <c r="P42" s="436" t="s">
        <v>302</v>
      </c>
    </row>
    <row r="43" spans="1:16" s="437" customFormat="1" ht="55.5" customHeight="1" x14ac:dyDescent="0.35">
      <c r="A43" s="435" t="s">
        <v>369</v>
      </c>
      <c r="B43" s="436" t="s">
        <v>12</v>
      </c>
      <c r="C43" s="438">
        <v>6</v>
      </c>
      <c r="D43" s="435" t="s">
        <v>974</v>
      </c>
      <c r="E43" s="311" t="s">
        <v>1008</v>
      </c>
      <c r="F43" s="311"/>
      <c r="G43" s="340" t="s">
        <v>1237</v>
      </c>
      <c r="H43" s="340" t="s">
        <v>839</v>
      </c>
      <c r="I43" s="340" t="s">
        <v>1170</v>
      </c>
      <c r="J43" s="340"/>
      <c r="K43" s="340" t="s">
        <v>845</v>
      </c>
      <c r="L43" s="340" t="s">
        <v>10</v>
      </c>
      <c r="M43" s="340" t="s">
        <v>1032</v>
      </c>
      <c r="N43" s="278" t="s">
        <v>696</v>
      </c>
      <c r="O43" s="445" t="s">
        <v>441</v>
      </c>
      <c r="P43" s="436">
        <v>5</v>
      </c>
    </row>
    <row r="44" spans="1:16" s="437" customFormat="1" ht="58" x14ac:dyDescent="0.35">
      <c r="A44" s="435" t="s">
        <v>126</v>
      </c>
      <c r="B44" s="436" t="s">
        <v>16</v>
      </c>
      <c r="C44" s="438">
        <v>1</v>
      </c>
      <c r="D44" s="435" t="s">
        <v>943</v>
      </c>
      <c r="E44" s="311" t="s">
        <v>1009</v>
      </c>
      <c r="F44" s="311"/>
      <c r="G44" s="340" t="s">
        <v>1235</v>
      </c>
      <c r="H44" s="340" t="s">
        <v>839</v>
      </c>
      <c r="I44" s="340" t="s">
        <v>1263</v>
      </c>
      <c r="J44" s="340"/>
      <c r="K44" s="340" t="s">
        <v>845</v>
      </c>
      <c r="L44" s="340" t="s">
        <v>130</v>
      </c>
      <c r="M44" s="340" t="s">
        <v>1032</v>
      </c>
      <c r="N44" s="278" t="s">
        <v>696</v>
      </c>
      <c r="O44" s="445" t="s">
        <v>1206</v>
      </c>
      <c r="P44" s="436">
        <v>1</v>
      </c>
    </row>
    <row r="45" spans="1:16" s="437" customFormat="1" ht="72" x14ac:dyDescent="0.35">
      <c r="A45" s="435" t="s">
        <v>126</v>
      </c>
      <c r="B45" s="436" t="s">
        <v>16</v>
      </c>
      <c r="C45" s="438">
        <v>2</v>
      </c>
      <c r="D45" s="435" t="s">
        <v>951</v>
      </c>
      <c r="E45" s="311" t="s">
        <v>1009</v>
      </c>
      <c r="F45" s="311"/>
      <c r="G45" s="340" t="s">
        <v>1235</v>
      </c>
      <c r="H45" s="340" t="s">
        <v>839</v>
      </c>
      <c r="I45" s="340" t="s">
        <v>1264</v>
      </c>
      <c r="J45" s="340"/>
      <c r="K45" s="340" t="s">
        <v>845</v>
      </c>
      <c r="L45" s="340" t="s">
        <v>130</v>
      </c>
      <c r="M45" s="340" t="s">
        <v>1032</v>
      </c>
      <c r="N45" s="278" t="s">
        <v>696</v>
      </c>
      <c r="O45" s="445" t="s">
        <v>1206</v>
      </c>
      <c r="P45" s="436">
        <v>1</v>
      </c>
    </row>
    <row r="46" spans="1:16" s="437" customFormat="1" ht="72" x14ac:dyDescent="0.35">
      <c r="A46" s="435" t="s">
        <v>126</v>
      </c>
      <c r="B46" s="436" t="s">
        <v>16</v>
      </c>
      <c r="C46" s="438">
        <v>3</v>
      </c>
      <c r="D46" s="435" t="s">
        <v>959</v>
      </c>
      <c r="E46" s="311" t="s">
        <v>1023</v>
      </c>
      <c r="F46" s="311" t="s">
        <v>1177</v>
      </c>
      <c r="G46" s="340" t="s">
        <v>1235</v>
      </c>
      <c r="H46" s="340" t="s">
        <v>839</v>
      </c>
      <c r="I46" s="340" t="s">
        <v>1176</v>
      </c>
      <c r="J46" s="340"/>
      <c r="K46" s="340" t="s">
        <v>845</v>
      </c>
      <c r="L46" s="340" t="s">
        <v>130</v>
      </c>
      <c r="M46" s="340" t="s">
        <v>1032</v>
      </c>
      <c r="N46" s="278" t="s">
        <v>696</v>
      </c>
      <c r="O46" s="445" t="s">
        <v>1206</v>
      </c>
      <c r="P46" s="436" t="s">
        <v>346</v>
      </c>
    </row>
    <row r="47" spans="1:16" s="437" customFormat="1" ht="72" x14ac:dyDescent="0.35">
      <c r="A47" s="435" t="s">
        <v>126</v>
      </c>
      <c r="B47" s="436" t="s">
        <v>16</v>
      </c>
      <c r="C47" s="438">
        <v>4</v>
      </c>
      <c r="D47" s="435" t="s">
        <v>966</v>
      </c>
      <c r="E47" s="311" t="s">
        <v>1023</v>
      </c>
      <c r="F47" s="311" t="s">
        <v>1178</v>
      </c>
      <c r="G47" s="340" t="s">
        <v>1235</v>
      </c>
      <c r="H47" s="340" t="s">
        <v>882</v>
      </c>
      <c r="I47" s="340" t="s">
        <v>1265</v>
      </c>
      <c r="J47" s="340"/>
      <c r="K47" s="340" t="s">
        <v>845</v>
      </c>
      <c r="L47" s="340" t="s">
        <v>130</v>
      </c>
      <c r="M47" s="340" t="s">
        <v>1032</v>
      </c>
      <c r="N47" s="278" t="s">
        <v>696</v>
      </c>
      <c r="O47" s="445" t="s">
        <v>1206</v>
      </c>
      <c r="P47" s="436" t="s">
        <v>84</v>
      </c>
    </row>
    <row r="48" spans="1:16" s="437" customFormat="1" ht="58" x14ac:dyDescent="0.35">
      <c r="A48" s="435" t="s">
        <v>126</v>
      </c>
      <c r="B48" s="436" t="s">
        <v>16</v>
      </c>
      <c r="C48" s="438">
        <v>5</v>
      </c>
      <c r="D48" s="435" t="s">
        <v>144</v>
      </c>
      <c r="E48" s="311" t="s">
        <v>1023</v>
      </c>
      <c r="F48" s="311" t="s">
        <v>1230</v>
      </c>
      <c r="G48" s="340" t="s">
        <v>1229</v>
      </c>
      <c r="H48" s="340" t="s">
        <v>839</v>
      </c>
      <c r="I48" s="340" t="s">
        <v>1228</v>
      </c>
      <c r="J48" s="340"/>
      <c r="K48" s="340" t="s">
        <v>845</v>
      </c>
      <c r="L48" s="340" t="s">
        <v>848</v>
      </c>
      <c r="M48" s="340" t="s">
        <v>1032</v>
      </c>
      <c r="N48" s="278" t="s">
        <v>696</v>
      </c>
      <c r="O48" s="445" t="s">
        <v>494</v>
      </c>
      <c r="P48" s="436" t="s">
        <v>84</v>
      </c>
    </row>
    <row r="49" spans="1:16" s="437" customFormat="1" ht="58" x14ac:dyDescent="0.35">
      <c r="A49" s="435" t="s">
        <v>126</v>
      </c>
      <c r="B49" s="436" t="s">
        <v>20</v>
      </c>
      <c r="C49" s="438">
        <v>6</v>
      </c>
      <c r="D49" s="435" t="s">
        <v>975</v>
      </c>
      <c r="E49" s="311" t="s">
        <v>1018</v>
      </c>
      <c r="F49" s="311"/>
      <c r="G49" s="340"/>
      <c r="H49" s="340" t="s">
        <v>839</v>
      </c>
      <c r="I49" s="340" t="s">
        <v>1236</v>
      </c>
      <c r="J49" s="340"/>
      <c r="K49" s="340" t="s">
        <v>845</v>
      </c>
      <c r="L49" s="340" t="s">
        <v>130</v>
      </c>
      <c r="M49" s="340" t="s">
        <v>1033</v>
      </c>
      <c r="N49" s="278" t="s">
        <v>696</v>
      </c>
      <c r="O49" s="445" t="s">
        <v>1207</v>
      </c>
      <c r="P49" s="436">
        <v>1</v>
      </c>
    </row>
    <row r="50" spans="1:16" s="437" customFormat="1" ht="120" x14ac:dyDescent="0.35">
      <c r="A50" s="435" t="s">
        <v>126</v>
      </c>
      <c r="B50" s="436" t="s">
        <v>24</v>
      </c>
      <c r="C50" s="438">
        <v>7</v>
      </c>
      <c r="D50" s="435" t="s">
        <v>979</v>
      </c>
      <c r="E50" s="311" t="s">
        <v>1009</v>
      </c>
      <c r="F50" s="311"/>
      <c r="G50" s="340" t="s">
        <v>1231</v>
      </c>
      <c r="H50" s="340" t="s">
        <v>839</v>
      </c>
      <c r="I50" s="340" t="s">
        <v>1290</v>
      </c>
      <c r="J50" s="340"/>
      <c r="K50" s="340" t="s">
        <v>845</v>
      </c>
      <c r="L50" s="340" t="s">
        <v>130</v>
      </c>
      <c r="M50" s="340" t="s">
        <v>1032</v>
      </c>
      <c r="N50" s="278" t="s">
        <v>696</v>
      </c>
      <c r="O50" s="445" t="s">
        <v>492</v>
      </c>
      <c r="P50" s="436" t="s">
        <v>346</v>
      </c>
    </row>
    <row r="51" spans="1:16" s="437" customFormat="1" ht="84" x14ac:dyDescent="0.35">
      <c r="A51" s="435" t="s">
        <v>126</v>
      </c>
      <c r="B51" s="436" t="s">
        <v>24</v>
      </c>
      <c r="C51" s="438">
        <v>8</v>
      </c>
      <c r="D51" s="435" t="s">
        <v>982</v>
      </c>
      <c r="E51" s="311" t="s">
        <v>1023</v>
      </c>
      <c r="F51" s="311" t="s">
        <v>1232</v>
      </c>
      <c r="G51" s="340" t="s">
        <v>1233</v>
      </c>
      <c r="H51" s="340" t="s">
        <v>839</v>
      </c>
      <c r="I51" s="340" t="s">
        <v>1291</v>
      </c>
      <c r="J51" s="340"/>
      <c r="K51" s="340" t="s">
        <v>845</v>
      </c>
      <c r="L51" s="340" t="s">
        <v>130</v>
      </c>
      <c r="M51" s="340" t="s">
        <v>1032</v>
      </c>
      <c r="N51" s="278" t="s">
        <v>696</v>
      </c>
      <c r="O51" s="445" t="s">
        <v>493</v>
      </c>
      <c r="P51" s="436" t="s">
        <v>100</v>
      </c>
    </row>
    <row r="52" spans="1:16" s="437" customFormat="1" ht="29" x14ac:dyDescent="0.35">
      <c r="A52" s="441" t="s">
        <v>126</v>
      </c>
      <c r="B52" s="442" t="s">
        <v>24</v>
      </c>
      <c r="C52" s="443">
        <v>9</v>
      </c>
      <c r="D52" s="441" t="s">
        <v>966</v>
      </c>
      <c r="E52" s="455" t="s">
        <v>1013</v>
      </c>
      <c r="F52" s="455"/>
      <c r="G52" s="456" t="s">
        <v>1234</v>
      </c>
      <c r="H52" s="455" t="s">
        <v>882</v>
      </c>
      <c r="I52" s="456" t="s">
        <v>1029</v>
      </c>
      <c r="J52" s="456"/>
      <c r="K52" s="454" t="s">
        <v>845</v>
      </c>
      <c r="L52" s="456" t="s">
        <v>130</v>
      </c>
      <c r="M52" s="456" t="s">
        <v>1031</v>
      </c>
      <c r="N52" s="444" t="s">
        <v>696</v>
      </c>
      <c r="O52" s="503" t="s">
        <v>490</v>
      </c>
      <c r="P52" s="442" t="s">
        <v>84</v>
      </c>
    </row>
    <row r="53" spans="1:16" s="437" customFormat="1" ht="72.5" x14ac:dyDescent="0.35">
      <c r="A53" s="435" t="s">
        <v>126</v>
      </c>
      <c r="B53" s="436" t="s">
        <v>12</v>
      </c>
      <c r="C53" s="438">
        <v>10</v>
      </c>
      <c r="D53" s="435" t="s">
        <v>989</v>
      </c>
      <c r="E53" s="311" t="s">
        <v>1023</v>
      </c>
      <c r="F53" s="311" t="s">
        <v>1178</v>
      </c>
      <c r="G53" s="340" t="s">
        <v>1231</v>
      </c>
      <c r="H53" s="340" t="s">
        <v>839</v>
      </c>
      <c r="I53" s="340" t="s">
        <v>1231</v>
      </c>
      <c r="J53" s="340"/>
      <c r="K53" s="340" t="s">
        <v>845</v>
      </c>
      <c r="L53" s="340" t="s">
        <v>130</v>
      </c>
      <c r="M53" s="340" t="s">
        <v>1032</v>
      </c>
      <c r="N53" s="278" t="s">
        <v>696</v>
      </c>
      <c r="O53" s="445" t="s">
        <v>492</v>
      </c>
      <c r="P53" s="436" t="s">
        <v>380</v>
      </c>
    </row>
    <row r="54" spans="1:16" s="437" customFormat="1" ht="408" x14ac:dyDescent="0.35">
      <c r="A54" s="435" t="s">
        <v>101</v>
      </c>
      <c r="B54" s="436" t="s">
        <v>16</v>
      </c>
      <c r="C54" s="438">
        <v>1</v>
      </c>
      <c r="D54" s="435" t="s">
        <v>941</v>
      </c>
      <c r="E54" s="311" t="s">
        <v>1013</v>
      </c>
      <c r="F54" s="311"/>
      <c r="G54" s="340" t="s">
        <v>1223</v>
      </c>
      <c r="H54" s="340" t="s">
        <v>839</v>
      </c>
      <c r="I54" s="340" t="s">
        <v>1266</v>
      </c>
      <c r="J54" s="340"/>
      <c r="K54" s="340" t="s">
        <v>845</v>
      </c>
      <c r="L54" s="340" t="s">
        <v>10</v>
      </c>
      <c r="M54" s="340" t="s">
        <v>1032</v>
      </c>
      <c r="N54" s="278" t="s">
        <v>696</v>
      </c>
      <c r="O54" s="445" t="s">
        <v>483</v>
      </c>
      <c r="P54" s="436" t="s">
        <v>302</v>
      </c>
    </row>
    <row r="55" spans="1:16" s="437" customFormat="1" ht="120" x14ac:dyDescent="0.35">
      <c r="A55" s="435" t="s">
        <v>101</v>
      </c>
      <c r="B55" s="436" t="s">
        <v>20</v>
      </c>
      <c r="C55" s="438">
        <v>2</v>
      </c>
      <c r="D55" s="435" t="s">
        <v>949</v>
      </c>
      <c r="E55" s="311" t="s">
        <v>1018</v>
      </c>
      <c r="F55" s="311"/>
      <c r="G55" s="340" t="s">
        <v>1224</v>
      </c>
      <c r="H55" s="340" t="s">
        <v>839</v>
      </c>
      <c r="I55" s="340" t="s">
        <v>1267</v>
      </c>
      <c r="J55" s="340"/>
      <c r="K55" s="340" t="s">
        <v>845</v>
      </c>
      <c r="L55" s="340" t="s">
        <v>10</v>
      </c>
      <c r="M55" s="340" t="s">
        <v>1032</v>
      </c>
      <c r="N55" s="278" t="s">
        <v>696</v>
      </c>
      <c r="O55" s="445" t="s">
        <v>484</v>
      </c>
      <c r="P55" s="436" t="s">
        <v>87</v>
      </c>
    </row>
    <row r="56" spans="1:16" s="437" customFormat="1" ht="96" x14ac:dyDescent="0.35">
      <c r="A56" s="435" t="s">
        <v>101</v>
      </c>
      <c r="B56" s="436" t="s">
        <v>24</v>
      </c>
      <c r="C56" s="438">
        <v>3</v>
      </c>
      <c r="D56" s="435" t="s">
        <v>957</v>
      </c>
      <c r="E56" s="311" t="s">
        <v>1013</v>
      </c>
      <c r="F56" s="311"/>
      <c r="G56" s="340" t="s">
        <v>1225</v>
      </c>
      <c r="H56" s="340" t="s">
        <v>839</v>
      </c>
      <c r="I56" s="340" t="s">
        <v>1268</v>
      </c>
      <c r="J56" s="340"/>
      <c r="K56" s="340" t="s">
        <v>845</v>
      </c>
      <c r="L56" s="340" t="s">
        <v>10</v>
      </c>
      <c r="M56" s="340" t="s">
        <v>1032</v>
      </c>
      <c r="N56" s="278" t="s">
        <v>696</v>
      </c>
      <c r="O56" s="445" t="s">
        <v>486</v>
      </c>
      <c r="P56" s="436" t="s">
        <v>100</v>
      </c>
    </row>
    <row r="57" spans="1:16" s="437" customFormat="1" ht="58" x14ac:dyDescent="0.35">
      <c r="A57" s="435" t="s">
        <v>101</v>
      </c>
      <c r="B57" s="436" t="s">
        <v>12</v>
      </c>
      <c r="C57" s="438">
        <v>4</v>
      </c>
      <c r="D57" s="435" t="s">
        <v>964</v>
      </c>
      <c r="E57" s="311" t="s">
        <v>1036</v>
      </c>
      <c r="F57" s="311"/>
      <c r="G57" s="340" t="s">
        <v>1226</v>
      </c>
      <c r="H57" s="340" t="s">
        <v>839</v>
      </c>
      <c r="I57" s="340" t="s">
        <v>1227</v>
      </c>
      <c r="J57" s="340"/>
      <c r="K57" s="340" t="s">
        <v>845</v>
      </c>
      <c r="L57" s="340" t="s">
        <v>10</v>
      </c>
      <c r="M57" s="340" t="s">
        <v>1032</v>
      </c>
      <c r="N57" s="278" t="s">
        <v>696</v>
      </c>
      <c r="O57" s="445" t="s">
        <v>485</v>
      </c>
      <c r="P57" s="436" t="s">
        <v>87</v>
      </c>
    </row>
    <row r="58" spans="1:16" s="437" customFormat="1" ht="36" x14ac:dyDescent="0.35">
      <c r="A58" s="435" t="s">
        <v>7</v>
      </c>
      <c r="B58" s="436" t="s">
        <v>16</v>
      </c>
      <c r="C58" s="438">
        <v>1</v>
      </c>
      <c r="D58" s="435" t="s">
        <v>939</v>
      </c>
      <c r="E58" s="311" t="s">
        <v>1013</v>
      </c>
      <c r="F58" s="311" t="s">
        <v>1093</v>
      </c>
      <c r="G58" s="278">
        <v>1</v>
      </c>
      <c r="H58" s="340" t="s">
        <v>839</v>
      </c>
      <c r="I58" s="340" t="s">
        <v>1103</v>
      </c>
      <c r="J58" s="340" t="s">
        <v>1094</v>
      </c>
      <c r="K58" s="340" t="s">
        <v>601</v>
      </c>
      <c r="L58" s="340" t="s">
        <v>10</v>
      </c>
      <c r="M58" s="340" t="s">
        <v>1032</v>
      </c>
      <c r="N58" s="278" t="s">
        <v>696</v>
      </c>
      <c r="O58" s="445" t="s">
        <v>445</v>
      </c>
      <c r="P58" s="436" t="s">
        <v>294</v>
      </c>
    </row>
    <row r="59" spans="1:16" s="437" customFormat="1" ht="168" x14ac:dyDescent="0.35">
      <c r="A59" s="435" t="s">
        <v>7</v>
      </c>
      <c r="B59" s="436" t="s">
        <v>16</v>
      </c>
      <c r="C59" s="438">
        <v>2</v>
      </c>
      <c r="D59" s="435" t="s">
        <v>947</v>
      </c>
      <c r="E59" s="311" t="s">
        <v>1023</v>
      </c>
      <c r="F59" s="311" t="s">
        <v>1097</v>
      </c>
      <c r="G59" s="340">
        <v>12</v>
      </c>
      <c r="H59" s="340" t="s">
        <v>839</v>
      </c>
      <c r="I59" s="340" t="s">
        <v>1104</v>
      </c>
      <c r="J59" s="340" t="s">
        <v>1105</v>
      </c>
      <c r="K59" s="340" t="s">
        <v>601</v>
      </c>
      <c r="L59" s="340" t="s">
        <v>10</v>
      </c>
      <c r="M59" s="340" t="s">
        <v>1032</v>
      </c>
      <c r="N59" s="278" t="s">
        <v>696</v>
      </c>
      <c r="O59" s="445" t="s">
        <v>429</v>
      </c>
      <c r="P59" s="436">
        <v>2</v>
      </c>
    </row>
    <row r="60" spans="1:16" s="437" customFormat="1" ht="48" x14ac:dyDescent="0.35">
      <c r="A60" s="435" t="s">
        <v>7</v>
      </c>
      <c r="B60" s="436" t="s">
        <v>16</v>
      </c>
      <c r="C60" s="438">
        <v>3</v>
      </c>
      <c r="D60" s="435" t="s">
        <v>955</v>
      </c>
      <c r="E60" s="311" t="s">
        <v>1013</v>
      </c>
      <c r="F60" s="311"/>
      <c r="G60" s="340" t="s">
        <v>1099</v>
      </c>
      <c r="H60" s="340" t="s">
        <v>1073</v>
      </c>
      <c r="I60" s="340" t="s">
        <v>1098</v>
      </c>
      <c r="J60" s="340" t="s">
        <v>1105</v>
      </c>
      <c r="K60" s="340" t="s">
        <v>845</v>
      </c>
      <c r="L60" s="340" t="s">
        <v>10</v>
      </c>
      <c r="M60" s="340" t="s">
        <v>1032</v>
      </c>
      <c r="N60" s="278" t="s">
        <v>696</v>
      </c>
      <c r="O60" s="445" t="s">
        <v>429</v>
      </c>
      <c r="P60" s="436">
        <v>2</v>
      </c>
    </row>
    <row r="61" spans="1:16" s="437" customFormat="1" ht="29" x14ac:dyDescent="0.35">
      <c r="A61" s="435" t="s">
        <v>7</v>
      </c>
      <c r="B61" s="436" t="s">
        <v>16</v>
      </c>
      <c r="C61" s="438">
        <v>4</v>
      </c>
      <c r="D61" s="435" t="s">
        <v>962</v>
      </c>
      <c r="E61" s="311" t="s">
        <v>1014</v>
      </c>
      <c r="F61" s="311"/>
      <c r="G61" s="340" t="s">
        <v>1027</v>
      </c>
      <c r="H61" s="340" t="s">
        <v>1073</v>
      </c>
      <c r="I61" s="340" t="s">
        <v>1114</v>
      </c>
      <c r="J61" s="340"/>
      <c r="K61" s="340" t="s">
        <v>845</v>
      </c>
      <c r="L61" s="340" t="s">
        <v>10</v>
      </c>
      <c r="M61" s="340" t="s">
        <v>1033</v>
      </c>
      <c r="N61" s="278" t="s">
        <v>696</v>
      </c>
      <c r="O61" s="445" t="s">
        <v>429</v>
      </c>
      <c r="P61" s="436">
        <v>2</v>
      </c>
    </row>
    <row r="62" spans="1:16" s="437" customFormat="1" ht="48" x14ac:dyDescent="0.35">
      <c r="A62" s="435" t="s">
        <v>7</v>
      </c>
      <c r="B62" s="436" t="s">
        <v>20</v>
      </c>
      <c r="C62" s="438">
        <v>5</v>
      </c>
      <c r="D62" s="435" t="s">
        <v>969</v>
      </c>
      <c r="E62" s="311" t="s">
        <v>1023</v>
      </c>
      <c r="F62" s="311" t="s">
        <v>1100</v>
      </c>
      <c r="G62" s="340" t="s">
        <v>1101</v>
      </c>
      <c r="H62" s="340" t="s">
        <v>839</v>
      </c>
      <c r="I62" s="340" t="s">
        <v>1080</v>
      </c>
      <c r="J62" s="340" t="s">
        <v>1106</v>
      </c>
      <c r="K62" s="340" t="s">
        <v>601</v>
      </c>
      <c r="L62" s="340" t="s">
        <v>10</v>
      </c>
      <c r="M62" s="340" t="s">
        <v>1032</v>
      </c>
      <c r="N62" s="278" t="s">
        <v>696</v>
      </c>
      <c r="O62" s="445" t="s">
        <v>777</v>
      </c>
      <c r="P62" s="436">
        <v>2</v>
      </c>
    </row>
    <row r="63" spans="1:16" s="437" customFormat="1" ht="43.5" x14ac:dyDescent="0.35">
      <c r="A63" s="435" t="s">
        <v>7</v>
      </c>
      <c r="B63" s="436" t="s">
        <v>20</v>
      </c>
      <c r="C63" s="438">
        <v>6</v>
      </c>
      <c r="D63" s="435" t="s">
        <v>972</v>
      </c>
      <c r="E63" s="311" t="s">
        <v>1013</v>
      </c>
      <c r="F63" s="311"/>
      <c r="G63" s="340" t="s">
        <v>1102</v>
      </c>
      <c r="H63" s="340" t="s">
        <v>839</v>
      </c>
      <c r="I63" s="340" t="s">
        <v>1107</v>
      </c>
      <c r="J63" s="340" t="s">
        <v>1106</v>
      </c>
      <c r="K63" s="340" t="s">
        <v>601</v>
      </c>
      <c r="L63" s="340" t="s">
        <v>10</v>
      </c>
      <c r="M63" s="340" t="s">
        <v>1033</v>
      </c>
      <c r="N63" s="278" t="s">
        <v>696</v>
      </c>
      <c r="O63" s="445" t="s">
        <v>777</v>
      </c>
      <c r="P63" s="436">
        <v>2</v>
      </c>
    </row>
    <row r="64" spans="1:16" s="437" customFormat="1" ht="29" x14ac:dyDescent="0.35">
      <c r="A64" s="435" t="s">
        <v>7</v>
      </c>
      <c r="B64" s="436" t="s">
        <v>24</v>
      </c>
      <c r="C64" s="438">
        <v>7</v>
      </c>
      <c r="D64" s="435" t="s">
        <v>977</v>
      </c>
      <c r="E64" s="311" t="s">
        <v>1023</v>
      </c>
      <c r="F64" s="311" t="s">
        <v>1222</v>
      </c>
      <c r="G64" s="340" t="s">
        <v>1221</v>
      </c>
      <c r="H64" s="340" t="s">
        <v>839</v>
      </c>
      <c r="I64" s="340" t="s">
        <v>1220</v>
      </c>
      <c r="J64" s="340"/>
      <c r="K64" s="340" t="s">
        <v>601</v>
      </c>
      <c r="L64" s="340" t="s">
        <v>10</v>
      </c>
      <c r="M64" s="340" t="s">
        <v>1032</v>
      </c>
      <c r="N64" s="278" t="s">
        <v>696</v>
      </c>
      <c r="O64" s="445" t="s">
        <v>778</v>
      </c>
      <c r="P64" s="436">
        <v>5</v>
      </c>
    </row>
    <row r="65" spans="1:16" s="437" customFormat="1" ht="36" x14ac:dyDescent="0.35">
      <c r="A65" s="435" t="s">
        <v>7</v>
      </c>
      <c r="B65" s="436" t="s">
        <v>24</v>
      </c>
      <c r="C65" s="438">
        <v>8</v>
      </c>
      <c r="D65" s="351" t="s">
        <v>981</v>
      </c>
      <c r="E65" s="311" t="s">
        <v>1013</v>
      </c>
      <c r="F65" s="311"/>
      <c r="G65" s="340">
        <v>1</v>
      </c>
      <c r="H65" s="340" t="s">
        <v>839</v>
      </c>
      <c r="I65" s="340" t="s">
        <v>1074</v>
      </c>
      <c r="J65" s="340"/>
      <c r="K65" s="340" t="s">
        <v>601</v>
      </c>
      <c r="L65" s="340" t="s">
        <v>10</v>
      </c>
      <c r="M65" s="340" t="s">
        <v>1032</v>
      </c>
      <c r="N65" s="278" t="s">
        <v>696</v>
      </c>
      <c r="O65" s="445" t="s">
        <v>443</v>
      </c>
      <c r="P65" s="352" t="s">
        <v>302</v>
      </c>
    </row>
    <row r="66" spans="1:16" s="437" customFormat="1" ht="43.5" x14ac:dyDescent="0.35">
      <c r="A66" s="435" t="s">
        <v>7</v>
      </c>
      <c r="B66" s="436" t="s">
        <v>24</v>
      </c>
      <c r="C66" s="438">
        <v>9</v>
      </c>
      <c r="D66" s="435" t="s">
        <v>984</v>
      </c>
      <c r="E66" s="311" t="s">
        <v>1023</v>
      </c>
      <c r="F66" s="311" t="s">
        <v>1219</v>
      </c>
      <c r="G66" s="340" t="s">
        <v>1218</v>
      </c>
      <c r="H66" s="340" t="s">
        <v>839</v>
      </c>
      <c r="I66" s="340" t="s">
        <v>1217</v>
      </c>
      <c r="J66" s="340"/>
      <c r="K66" s="340" t="s">
        <v>601</v>
      </c>
      <c r="L66" s="340" t="s">
        <v>10</v>
      </c>
      <c r="M66" s="340" t="s">
        <v>1032</v>
      </c>
      <c r="N66" s="278" t="s">
        <v>696</v>
      </c>
      <c r="O66" s="445" t="s">
        <v>779</v>
      </c>
      <c r="P66" s="436">
        <v>3</v>
      </c>
    </row>
    <row r="67" spans="1:16" s="437" customFormat="1" ht="43.5" x14ac:dyDescent="0.35">
      <c r="A67" s="435" t="s">
        <v>7</v>
      </c>
      <c r="B67" s="436" t="s">
        <v>24</v>
      </c>
      <c r="C67" s="438">
        <v>10</v>
      </c>
      <c r="D67" s="435" t="s">
        <v>987</v>
      </c>
      <c r="E67" s="311" t="s">
        <v>1023</v>
      </c>
      <c r="F67" s="311" t="s">
        <v>1215</v>
      </c>
      <c r="G67" s="340" t="s">
        <v>1216</v>
      </c>
      <c r="H67" s="340" t="s">
        <v>882</v>
      </c>
      <c r="I67" s="340" t="s">
        <v>1214</v>
      </c>
      <c r="J67" s="340"/>
      <c r="K67" s="340" t="s">
        <v>601</v>
      </c>
      <c r="L67" s="340" t="s">
        <v>10</v>
      </c>
      <c r="M67" s="340" t="s">
        <v>1032</v>
      </c>
      <c r="N67" s="278" t="s">
        <v>696</v>
      </c>
      <c r="O67" s="445" t="s">
        <v>780</v>
      </c>
      <c r="P67" s="436" t="s">
        <v>84</v>
      </c>
    </row>
    <row r="68" spans="1:16" s="437" customFormat="1" ht="29" x14ac:dyDescent="0.35">
      <c r="A68" s="435" t="s">
        <v>7</v>
      </c>
      <c r="B68" s="436" t="s">
        <v>24</v>
      </c>
      <c r="C68" s="438">
        <v>11</v>
      </c>
      <c r="D68" s="435" t="s">
        <v>991</v>
      </c>
      <c r="E68" s="311" t="s">
        <v>1014</v>
      </c>
      <c r="F68" s="311"/>
      <c r="G68" s="340" t="s">
        <v>1113</v>
      </c>
      <c r="H68" s="340" t="s">
        <v>839</v>
      </c>
      <c r="I68" s="340" t="s">
        <v>1113</v>
      </c>
      <c r="J68" s="340"/>
      <c r="K68" s="340" t="s">
        <v>601</v>
      </c>
      <c r="L68" s="340" t="s">
        <v>10</v>
      </c>
      <c r="M68" s="340" t="s">
        <v>1032</v>
      </c>
      <c r="N68" s="278" t="s">
        <v>696</v>
      </c>
      <c r="O68" s="445" t="s">
        <v>444</v>
      </c>
      <c r="P68" s="436">
        <v>3</v>
      </c>
    </row>
    <row r="69" spans="1:16" s="437" customFormat="1" ht="94.5" customHeight="1" x14ac:dyDescent="0.35">
      <c r="A69" s="435" t="s">
        <v>7</v>
      </c>
      <c r="B69" s="436" t="s">
        <v>12</v>
      </c>
      <c r="C69" s="438">
        <v>12</v>
      </c>
      <c r="D69" s="435" t="s">
        <v>1306</v>
      </c>
      <c r="E69" s="311" t="s">
        <v>1013</v>
      </c>
      <c r="F69" s="311"/>
      <c r="G69" s="340" t="s">
        <v>1116</v>
      </c>
      <c r="H69" s="340" t="s">
        <v>839</v>
      </c>
      <c r="I69" s="340" t="s">
        <v>1115</v>
      </c>
      <c r="J69" s="340"/>
      <c r="K69" s="340" t="s">
        <v>601</v>
      </c>
      <c r="L69" s="340" t="s">
        <v>10</v>
      </c>
      <c r="M69" s="340" t="s">
        <v>1117</v>
      </c>
      <c r="N69" s="278" t="s">
        <v>696</v>
      </c>
      <c r="O69" s="445" t="s">
        <v>634</v>
      </c>
      <c r="P69" s="436"/>
    </row>
    <row r="70" spans="1:16" s="437" customFormat="1" ht="29" x14ac:dyDescent="0.35">
      <c r="A70" s="435" t="s">
        <v>7</v>
      </c>
      <c r="B70" s="436" t="s">
        <v>47</v>
      </c>
      <c r="C70" s="438">
        <v>13</v>
      </c>
      <c r="D70" s="435" t="s">
        <v>997</v>
      </c>
      <c r="E70" s="311" t="s">
        <v>1023</v>
      </c>
      <c r="F70" s="311" t="s">
        <v>1212</v>
      </c>
      <c r="G70" s="340" t="s">
        <v>1211</v>
      </c>
      <c r="H70" s="340" t="s">
        <v>839</v>
      </c>
      <c r="I70" s="340" t="s">
        <v>1213</v>
      </c>
      <c r="J70" s="340"/>
      <c r="K70" s="340" t="s">
        <v>845</v>
      </c>
      <c r="L70" s="340" t="s">
        <v>10</v>
      </c>
      <c r="M70" s="340" t="s">
        <v>1032</v>
      </c>
      <c r="N70" s="278" t="s">
        <v>696</v>
      </c>
      <c r="O70" s="445" t="s">
        <v>309</v>
      </c>
      <c r="P70" s="436">
        <v>3</v>
      </c>
    </row>
    <row r="71" spans="1:16" s="437" customFormat="1" ht="62.25" customHeight="1" x14ac:dyDescent="0.35">
      <c r="A71" s="435" t="s">
        <v>7</v>
      </c>
      <c r="B71" s="436" t="s">
        <v>47</v>
      </c>
      <c r="C71" s="438">
        <v>14</v>
      </c>
      <c r="D71" s="435" t="s">
        <v>1000</v>
      </c>
      <c r="E71" s="311" t="s">
        <v>1023</v>
      </c>
      <c r="F71" s="311" t="s">
        <v>1111</v>
      </c>
      <c r="G71" s="340" t="s">
        <v>1096</v>
      </c>
      <c r="H71" s="340" t="s">
        <v>839</v>
      </c>
      <c r="I71" s="340" t="s">
        <v>1096</v>
      </c>
      <c r="J71" s="340" t="s">
        <v>1108</v>
      </c>
      <c r="K71" s="340" t="s">
        <v>601</v>
      </c>
      <c r="L71" s="340" t="s">
        <v>10</v>
      </c>
      <c r="M71" s="340" t="s">
        <v>1032</v>
      </c>
      <c r="N71" s="278" t="s">
        <v>696</v>
      </c>
      <c r="O71" s="445" t="s">
        <v>56</v>
      </c>
      <c r="P71" s="436">
        <v>3</v>
      </c>
    </row>
    <row r="72" spans="1:16" s="437" customFormat="1" ht="43.5" x14ac:dyDescent="0.35">
      <c r="A72" s="435" t="s">
        <v>7</v>
      </c>
      <c r="B72" s="436" t="s">
        <v>47</v>
      </c>
      <c r="C72" s="438">
        <v>15</v>
      </c>
      <c r="D72" s="435" t="s">
        <v>1001</v>
      </c>
      <c r="E72" s="311" t="s">
        <v>908</v>
      </c>
      <c r="F72" s="311"/>
      <c r="G72" s="340" t="s">
        <v>1210</v>
      </c>
      <c r="H72" s="340" t="s">
        <v>839</v>
      </c>
      <c r="I72" s="340" t="s">
        <v>1095</v>
      </c>
      <c r="J72" s="340"/>
      <c r="K72" s="340" t="s">
        <v>601</v>
      </c>
      <c r="L72" s="340" t="s">
        <v>10</v>
      </c>
      <c r="M72" s="340" t="s">
        <v>1032</v>
      </c>
      <c r="N72" s="278" t="s">
        <v>696</v>
      </c>
      <c r="O72" s="445" t="s">
        <v>60</v>
      </c>
      <c r="P72" s="436" t="s">
        <v>695</v>
      </c>
    </row>
    <row r="73" spans="1:16" s="437" customFormat="1" ht="101.5" x14ac:dyDescent="0.35">
      <c r="A73" s="435" t="s">
        <v>292</v>
      </c>
      <c r="B73" s="436" t="s">
        <v>16</v>
      </c>
      <c r="C73" s="438">
        <v>1</v>
      </c>
      <c r="D73" s="435" t="s">
        <v>946</v>
      </c>
      <c r="E73" s="311" t="s">
        <v>1013</v>
      </c>
      <c r="F73" s="311"/>
      <c r="G73" s="340">
        <v>14</v>
      </c>
      <c r="H73" s="340" t="s">
        <v>839</v>
      </c>
      <c r="I73" s="457" t="s">
        <v>1314</v>
      </c>
      <c r="J73" s="340"/>
      <c r="K73" s="340" t="s">
        <v>845</v>
      </c>
      <c r="L73" s="340" t="s">
        <v>10</v>
      </c>
      <c r="M73" s="340" t="s">
        <v>1032</v>
      </c>
      <c r="N73" s="278" t="s">
        <v>696</v>
      </c>
      <c r="O73" s="445" t="s">
        <v>439</v>
      </c>
      <c r="P73" s="436" t="s">
        <v>170</v>
      </c>
    </row>
    <row r="74" spans="1:16" s="437" customFormat="1" ht="60" customHeight="1" x14ac:dyDescent="0.35">
      <c r="A74" s="435" t="s">
        <v>292</v>
      </c>
      <c r="B74" s="436" t="s">
        <v>16</v>
      </c>
      <c r="C74" s="438">
        <v>2</v>
      </c>
      <c r="D74" s="435" t="s">
        <v>954</v>
      </c>
      <c r="E74" s="311" t="s">
        <v>1021</v>
      </c>
      <c r="F74" s="311"/>
      <c r="G74" s="278" t="s">
        <v>1209</v>
      </c>
      <c r="H74" s="340" t="s">
        <v>839</v>
      </c>
      <c r="I74" s="340" t="s">
        <v>1208</v>
      </c>
      <c r="J74" s="340"/>
      <c r="K74" s="340" t="s">
        <v>845</v>
      </c>
      <c r="L74" s="340" t="s">
        <v>10</v>
      </c>
      <c r="M74" s="340" t="s">
        <v>1032</v>
      </c>
      <c r="N74" s="278" t="s">
        <v>696</v>
      </c>
      <c r="O74" s="445" t="s">
        <v>439</v>
      </c>
      <c r="P74" s="436">
        <v>5</v>
      </c>
    </row>
  </sheetData>
  <sheetProtection formatCells="0" formatColumns="0" formatRows="0" sort="0" autoFilter="0"/>
  <autoFilter ref="A6:P74"/>
  <sortState ref="A6:N68">
    <sortCondition ref="A6:A68"/>
    <sortCondition ref="B6:B68"/>
    <sortCondition ref="C6:C68"/>
  </sortState>
  <customSheetViews>
    <customSheetView guid="{8E7A659F-1F78-41E1-A901-E72DF8119CBB}" scale="96" hiddenColumns="1" topLeftCell="A69">
      <selection activeCell="D72" sqref="D72"/>
      <pageMargins left="0.7" right="0.7" top="0.75" bottom="0.75" header="0.3" footer="0.3"/>
      <pageSetup orientation="portrait" r:id="rId1"/>
    </customSheetView>
    <customSheetView guid="{12AE7722-B0A3-4C2A-98B5-2DE188FD685E}" scale="96" hiddenColumns="1" topLeftCell="A35">
      <selection activeCell="H14" sqref="H14"/>
      <pageMargins left="0.7" right="0.7" top="0.75" bottom="0.75" header="0.3" footer="0.3"/>
      <pageSetup orientation="portrait" r:id="rId2"/>
    </customSheetView>
    <customSheetView guid="{04AB7A58-4366-4A28-AC89-CED3F78B7D40}" scale="96" showAutoFilter="1" hiddenRows="1" hiddenColumns="1">
      <pane xSplit="4" ySplit="5" topLeftCell="E7" activePane="bottomRight" state="frozen"/>
      <selection pane="bottomRight" activeCell="G8" sqref="G8"/>
      <pageMargins left="0.7" right="0.7" top="0.75" bottom="0.75" header="0.3" footer="0.3"/>
      <pageSetup orientation="portrait" r:id="rId3"/>
      <autoFilter ref="A6:P74"/>
    </customSheetView>
  </customSheetViews>
  <mergeCells count="1">
    <mergeCell ref="D3:P4"/>
  </mergeCells>
  <pageMargins left="0.7" right="0.7" top="0.75" bottom="0.75" header="0.3" footer="0.3"/>
  <pageSetup orientation="portrait" r:id="rId4"/>
  <extLst>
    <ext xmlns:x14="http://schemas.microsoft.com/office/spreadsheetml/2009/9/main" uri="{CCE6A557-97BC-4b89-ADB6-D9C93CAAB3DF}">
      <x14:dataValidations xmlns:xm="http://schemas.microsoft.com/office/excel/2006/main" count="6">
        <x14:dataValidation type="list" allowBlank="1" showInputMessage="1" showErrorMessage="1">
          <x14:formula1>
            <xm:f>LU_All!$B$31:$B$40</xm:f>
          </x14:formula1>
          <xm:sqref>K7:K74</xm:sqref>
        </x14:dataValidation>
        <x14:dataValidation type="list" allowBlank="1" showInputMessage="1" showErrorMessage="1">
          <x14:formula1>
            <xm:f>LU_All!$B$25:$B$30</xm:f>
          </x14:formula1>
          <xm:sqref>H7:H74</xm:sqref>
        </x14:dataValidation>
        <x14:dataValidation type="list" allowBlank="1" showInputMessage="1" showErrorMessage="1">
          <x14:formula1>
            <xm:f>LU_All!$F$3:$F$26</xm:f>
          </x14:formula1>
          <xm:sqref>L7:L74</xm:sqref>
        </x14:dataValidation>
        <x14:dataValidation type="list" allowBlank="1" showInputMessage="1" showErrorMessage="1">
          <x14:formula1>
            <xm:f>LU_All!$B$15:$B$22</xm:f>
          </x14:formula1>
          <xm:sqref>N7:N74</xm:sqref>
        </x14:dataValidation>
        <x14:dataValidation type="list" allowBlank="1" showInputMessage="1" showErrorMessage="1">
          <x14:formula1>
            <xm:f>LU_All!$B$110:$B$132</xm:f>
          </x14:formula1>
          <xm:sqref>E7:E74</xm:sqref>
        </x14:dataValidation>
        <x14:dataValidation type="list" allowBlank="1" showInputMessage="1" showErrorMessage="1">
          <x14:formula1>
            <xm:f>LU_All!$B$99:$B$101</xm:f>
          </x14:formula1>
          <xm:sqref>M7:M74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workbookViewId="0">
      <pane xSplit="3" ySplit="2" topLeftCell="D3" activePane="bottomRight" state="frozen"/>
      <selection pane="topRight" activeCell="D1" sqref="D1"/>
      <selection pane="bottomLeft" activeCell="A3" sqref="A3"/>
      <selection pane="bottomRight" activeCell="G24" sqref="G24"/>
    </sheetView>
  </sheetViews>
  <sheetFormatPr defaultColWidth="9.1796875" defaultRowHeight="14.5" x14ac:dyDescent="0.35"/>
  <cols>
    <col min="1" max="1" width="10.7265625" style="571" customWidth="1"/>
    <col min="2" max="3" width="9.1796875" style="571"/>
    <col min="4" max="4" width="22.7265625" style="571" customWidth="1"/>
    <col min="5" max="5" width="9.1796875" style="571"/>
    <col min="6" max="6" width="10.7265625" style="571" customWidth="1"/>
    <col min="7" max="8" width="9.1796875" style="571"/>
    <col min="9" max="9" width="54.54296875" style="571" customWidth="1"/>
    <col min="10" max="11" width="9.1796875" style="571"/>
    <col min="12" max="12" width="5.453125" style="571" customWidth="1"/>
    <col min="13" max="16384" width="9.1796875" style="571"/>
  </cols>
  <sheetData>
    <row r="1" spans="1:14" ht="15" thickBot="1" x14ac:dyDescent="0.4">
      <c r="A1" s="572" t="s">
        <v>1034</v>
      </c>
      <c r="B1" s="573"/>
      <c r="C1" s="574"/>
      <c r="D1" s="572" t="s">
        <v>1315</v>
      </c>
      <c r="E1" s="575"/>
      <c r="F1" s="576"/>
      <c r="G1" s="576"/>
      <c r="H1" s="576"/>
      <c r="I1" s="576"/>
      <c r="J1" s="576"/>
      <c r="K1" s="576"/>
      <c r="L1" s="576"/>
      <c r="M1" s="574"/>
      <c r="N1" s="573"/>
    </row>
    <row r="2" spans="1:14" ht="48.75" customHeight="1" thickBot="1" x14ac:dyDescent="0.4">
      <c r="A2" s="531" t="s">
        <v>2</v>
      </c>
      <c r="B2" s="570" t="s">
        <v>293</v>
      </c>
      <c r="C2" s="570" t="s">
        <v>313</v>
      </c>
      <c r="D2" s="531" t="s">
        <v>938</v>
      </c>
      <c r="E2" s="531" t="s">
        <v>1007</v>
      </c>
      <c r="F2" s="531" t="s">
        <v>1025</v>
      </c>
      <c r="G2" s="531" t="s">
        <v>769</v>
      </c>
      <c r="H2" s="531" t="s">
        <v>1026</v>
      </c>
      <c r="I2" s="531" t="s">
        <v>1308</v>
      </c>
      <c r="J2" s="531" t="s">
        <v>881</v>
      </c>
      <c r="K2" s="531" t="s">
        <v>1035</v>
      </c>
      <c r="L2" s="531" t="s">
        <v>883</v>
      </c>
      <c r="M2" s="570" t="s">
        <v>756</v>
      </c>
      <c r="N2" s="531" t="s">
        <v>1307</v>
      </c>
    </row>
    <row r="3" spans="1:14" ht="145" x14ac:dyDescent="0.35">
      <c r="A3" s="493" t="s">
        <v>64</v>
      </c>
      <c r="B3" s="494" t="s">
        <v>16</v>
      </c>
      <c r="C3" s="494">
        <v>1</v>
      </c>
      <c r="D3" s="495" t="s">
        <v>940</v>
      </c>
      <c r="E3" s="475" t="s">
        <v>1013</v>
      </c>
      <c r="F3" s="475" t="s">
        <v>1139</v>
      </c>
      <c r="G3" s="476" t="s">
        <v>1245</v>
      </c>
      <c r="H3" s="476" t="s">
        <v>839</v>
      </c>
      <c r="I3" s="496" t="s">
        <v>1311</v>
      </c>
      <c r="J3" s="476" t="s">
        <v>70</v>
      </c>
      <c r="K3" s="476" t="s">
        <v>1032</v>
      </c>
      <c r="L3" s="400" t="s">
        <v>696</v>
      </c>
      <c r="M3" s="502" t="s">
        <v>430</v>
      </c>
      <c r="N3" s="497" t="s">
        <v>55</v>
      </c>
    </row>
    <row r="4" spans="1:14" ht="246.5" x14ac:dyDescent="0.35">
      <c r="A4" s="435" t="s">
        <v>64</v>
      </c>
      <c r="B4" s="436" t="s">
        <v>16</v>
      </c>
      <c r="C4" s="438">
        <v>2</v>
      </c>
      <c r="D4" s="435" t="s">
        <v>948</v>
      </c>
      <c r="E4" s="311" t="s">
        <v>1017</v>
      </c>
      <c r="F4" s="311"/>
      <c r="G4" s="340" t="s">
        <v>1246</v>
      </c>
      <c r="H4" s="340" t="s">
        <v>839</v>
      </c>
      <c r="I4" s="449" t="s">
        <v>1312</v>
      </c>
      <c r="J4" s="340" t="s">
        <v>70</v>
      </c>
      <c r="K4" s="340" t="s">
        <v>1032</v>
      </c>
      <c r="L4" s="278" t="s">
        <v>696</v>
      </c>
      <c r="M4" s="445" t="s">
        <v>432</v>
      </c>
      <c r="N4" s="436" t="s">
        <v>344</v>
      </c>
    </row>
    <row r="5" spans="1:14" ht="116" x14ac:dyDescent="0.35">
      <c r="A5" s="435" t="s">
        <v>64</v>
      </c>
      <c r="B5" s="436" t="s">
        <v>16</v>
      </c>
      <c r="C5" s="438">
        <v>3</v>
      </c>
      <c r="D5" s="435" t="s">
        <v>956</v>
      </c>
      <c r="E5" s="311" t="s">
        <v>1017</v>
      </c>
      <c r="F5" s="311"/>
      <c r="G5" s="340" t="s">
        <v>1253</v>
      </c>
      <c r="H5" s="340" t="s">
        <v>839</v>
      </c>
      <c r="I5" s="450" t="s">
        <v>1313</v>
      </c>
      <c r="J5" s="340" t="s">
        <v>70</v>
      </c>
      <c r="K5" s="340" t="s">
        <v>1032</v>
      </c>
      <c r="L5" s="278" t="s">
        <v>696</v>
      </c>
      <c r="M5" s="445" t="s">
        <v>771</v>
      </c>
      <c r="N5" s="436" t="s">
        <v>346</v>
      </c>
    </row>
    <row r="6" spans="1:14" ht="116" x14ac:dyDescent="0.35">
      <c r="A6" s="435" t="s">
        <v>64</v>
      </c>
      <c r="B6" s="436" t="s">
        <v>16</v>
      </c>
      <c r="C6" s="438">
        <v>4</v>
      </c>
      <c r="D6" s="435" t="s">
        <v>963</v>
      </c>
      <c r="E6" s="311" t="s">
        <v>1012</v>
      </c>
      <c r="F6" s="311" t="s">
        <v>1156</v>
      </c>
      <c r="G6" s="278" t="s">
        <v>1157</v>
      </c>
      <c r="H6" s="340" t="s">
        <v>839</v>
      </c>
      <c r="I6" s="340" t="s">
        <v>1155</v>
      </c>
      <c r="J6" s="340" t="s">
        <v>70</v>
      </c>
      <c r="K6" s="340" t="s">
        <v>1032</v>
      </c>
      <c r="L6" s="278" t="s">
        <v>696</v>
      </c>
      <c r="M6" s="445" t="s">
        <v>434</v>
      </c>
      <c r="N6" s="436">
        <v>5</v>
      </c>
    </row>
    <row r="7" spans="1:14" ht="101.5" x14ac:dyDescent="0.35">
      <c r="A7" s="435" t="s">
        <v>64</v>
      </c>
      <c r="B7" s="436" t="s">
        <v>16</v>
      </c>
      <c r="C7" s="438">
        <v>5</v>
      </c>
      <c r="D7" s="435" t="s">
        <v>76</v>
      </c>
      <c r="E7" s="311" t="s">
        <v>1013</v>
      </c>
      <c r="F7" s="311" t="s">
        <v>186</v>
      </c>
      <c r="G7" s="340" t="s">
        <v>1248</v>
      </c>
      <c r="H7" s="340" t="s">
        <v>839</v>
      </c>
      <c r="I7" s="451" t="s">
        <v>1247</v>
      </c>
      <c r="J7" s="340" t="s">
        <v>70</v>
      </c>
      <c r="K7" s="340" t="s">
        <v>1032</v>
      </c>
      <c r="L7" s="278" t="s">
        <v>696</v>
      </c>
      <c r="M7" s="445" t="s">
        <v>431</v>
      </c>
      <c r="N7" s="436" t="s">
        <v>55</v>
      </c>
    </row>
    <row r="8" spans="1:14" ht="101.5" x14ac:dyDescent="0.35">
      <c r="A8" s="435" t="s">
        <v>64</v>
      </c>
      <c r="B8" s="436" t="s">
        <v>16</v>
      </c>
      <c r="C8" s="438">
        <v>6</v>
      </c>
      <c r="D8" s="435" t="s">
        <v>973</v>
      </c>
      <c r="E8" s="311" t="s">
        <v>1013</v>
      </c>
      <c r="F8" s="311" t="s">
        <v>186</v>
      </c>
      <c r="G8" s="340" t="s">
        <v>1250</v>
      </c>
      <c r="H8" s="340" t="s">
        <v>839</v>
      </c>
      <c r="I8" s="336" t="s">
        <v>1249</v>
      </c>
      <c r="J8" s="340" t="s">
        <v>70</v>
      </c>
      <c r="K8" s="340" t="s">
        <v>1032</v>
      </c>
      <c r="L8" s="278" t="s">
        <v>696</v>
      </c>
      <c r="M8" s="445" t="s">
        <v>435</v>
      </c>
      <c r="N8" s="436" t="s">
        <v>170</v>
      </c>
    </row>
    <row r="9" spans="1:14" ht="101.5" x14ac:dyDescent="0.35">
      <c r="A9" s="435" t="s">
        <v>64</v>
      </c>
      <c r="B9" s="436" t="s">
        <v>20</v>
      </c>
      <c r="C9" s="438">
        <v>7</v>
      </c>
      <c r="D9" s="435" t="s">
        <v>978</v>
      </c>
      <c r="E9" s="311" t="s">
        <v>1013</v>
      </c>
      <c r="F9" s="311" t="s">
        <v>186</v>
      </c>
      <c r="G9" s="340" t="s">
        <v>1255</v>
      </c>
      <c r="H9" s="340" t="s">
        <v>839</v>
      </c>
      <c r="I9" s="452" t="s">
        <v>1251</v>
      </c>
      <c r="J9" s="340" t="s">
        <v>70</v>
      </c>
      <c r="K9" s="340" t="s">
        <v>1032</v>
      </c>
      <c r="L9" s="278" t="s">
        <v>696</v>
      </c>
      <c r="M9" s="445" t="s">
        <v>772</v>
      </c>
      <c r="N9" s="436">
        <v>1</v>
      </c>
    </row>
    <row r="10" spans="1:14" ht="145" x14ac:dyDescent="0.35">
      <c r="A10" s="435" t="s">
        <v>64</v>
      </c>
      <c r="B10" s="436" t="s">
        <v>20</v>
      </c>
      <c r="C10" s="438">
        <v>8</v>
      </c>
      <c r="D10" s="435" t="s">
        <v>898</v>
      </c>
      <c r="E10" s="311" t="s">
        <v>1013</v>
      </c>
      <c r="F10" s="311" t="s">
        <v>906</v>
      </c>
      <c r="G10" s="340" t="s">
        <v>1255</v>
      </c>
      <c r="H10" s="340" t="s">
        <v>839</v>
      </c>
      <c r="I10" s="451" t="s">
        <v>1252</v>
      </c>
      <c r="J10" s="340" t="s">
        <v>70</v>
      </c>
      <c r="K10" s="340" t="s">
        <v>1032</v>
      </c>
      <c r="L10" s="278" t="s">
        <v>696</v>
      </c>
      <c r="M10" s="445" t="s">
        <v>772</v>
      </c>
      <c r="N10" s="436" t="s">
        <v>100</v>
      </c>
    </row>
    <row r="11" spans="1:14" ht="130.5" x14ac:dyDescent="0.35">
      <c r="A11" s="435" t="s">
        <v>64</v>
      </c>
      <c r="B11" s="436" t="s">
        <v>20</v>
      </c>
      <c r="C11" s="438">
        <v>9</v>
      </c>
      <c r="D11" s="435" t="s">
        <v>985</v>
      </c>
      <c r="E11" s="311" t="s">
        <v>1013</v>
      </c>
      <c r="F11" s="311" t="s">
        <v>186</v>
      </c>
      <c r="G11" s="340" t="s">
        <v>1255</v>
      </c>
      <c r="H11" s="340" t="s">
        <v>839</v>
      </c>
      <c r="I11" s="451" t="s">
        <v>1258</v>
      </c>
      <c r="J11" s="340" t="s">
        <v>70</v>
      </c>
      <c r="K11" s="340" t="s">
        <v>1032</v>
      </c>
      <c r="L11" s="278" t="s">
        <v>696</v>
      </c>
      <c r="M11" s="445" t="s">
        <v>772</v>
      </c>
      <c r="N11" s="436" t="s">
        <v>55</v>
      </c>
    </row>
    <row r="12" spans="1:14" ht="101.5" x14ac:dyDescent="0.35">
      <c r="A12" s="435" t="s">
        <v>64</v>
      </c>
      <c r="B12" s="436" t="s">
        <v>24</v>
      </c>
      <c r="C12" s="438">
        <v>10</v>
      </c>
      <c r="D12" s="435" t="s">
        <v>988</v>
      </c>
      <c r="E12" s="311" t="s">
        <v>1008</v>
      </c>
      <c r="F12" s="311" t="s">
        <v>1161</v>
      </c>
      <c r="G12" s="341">
        <v>72000</v>
      </c>
      <c r="H12" s="340" t="s">
        <v>839</v>
      </c>
      <c r="I12" s="340" t="s">
        <v>1151</v>
      </c>
      <c r="J12" s="340" t="s">
        <v>70</v>
      </c>
      <c r="K12" s="340" t="s">
        <v>1032</v>
      </c>
      <c r="L12" s="278" t="s">
        <v>696</v>
      </c>
      <c r="M12" s="445" t="s">
        <v>432</v>
      </c>
      <c r="N12" s="436" t="s">
        <v>100</v>
      </c>
    </row>
    <row r="13" spans="1:14" ht="120" x14ac:dyDescent="0.35">
      <c r="A13" s="435" t="s">
        <v>64</v>
      </c>
      <c r="B13" s="436" t="s">
        <v>24</v>
      </c>
      <c r="C13" s="438">
        <v>11</v>
      </c>
      <c r="D13" s="439" t="s">
        <v>992</v>
      </c>
      <c r="E13" s="311" t="s">
        <v>1015</v>
      </c>
      <c r="F13" s="311"/>
      <c r="G13" s="340" t="s">
        <v>1256</v>
      </c>
      <c r="H13" s="340" t="s">
        <v>839</v>
      </c>
      <c r="I13" s="340" t="s">
        <v>1259</v>
      </c>
      <c r="J13" s="340" t="s">
        <v>70</v>
      </c>
      <c r="K13" s="340" t="s">
        <v>1032</v>
      </c>
      <c r="L13" s="278" t="s">
        <v>696</v>
      </c>
      <c r="M13" s="445" t="s">
        <v>773</v>
      </c>
      <c r="N13" s="440" t="s">
        <v>87</v>
      </c>
    </row>
    <row r="14" spans="1:14" ht="108" x14ac:dyDescent="0.35">
      <c r="A14" s="435" t="s">
        <v>64</v>
      </c>
      <c r="B14" s="436" t="s">
        <v>12</v>
      </c>
      <c r="C14" s="438">
        <v>12</v>
      </c>
      <c r="D14" s="435" t="s">
        <v>995</v>
      </c>
      <c r="E14" s="311" t="s">
        <v>1015</v>
      </c>
      <c r="F14" s="311"/>
      <c r="G14" s="340" t="s">
        <v>1257</v>
      </c>
      <c r="H14" s="340" t="s">
        <v>839</v>
      </c>
      <c r="I14" s="340" t="s">
        <v>1260</v>
      </c>
      <c r="J14" s="340" t="s">
        <v>97</v>
      </c>
      <c r="K14" s="340" t="s">
        <v>1032</v>
      </c>
      <c r="L14" s="278" t="s">
        <v>696</v>
      </c>
      <c r="M14" s="445" t="s">
        <v>433</v>
      </c>
      <c r="N14" s="436" t="s">
        <v>87</v>
      </c>
    </row>
    <row r="15" spans="1:14" ht="108" x14ac:dyDescent="0.35">
      <c r="A15" s="435" t="s">
        <v>64</v>
      </c>
      <c r="B15" s="436" t="s">
        <v>12</v>
      </c>
      <c r="C15" s="438">
        <v>13</v>
      </c>
      <c r="D15" s="435" t="s">
        <v>998</v>
      </c>
      <c r="E15" s="311" t="s">
        <v>1023</v>
      </c>
      <c r="F15" s="311" t="s">
        <v>1160</v>
      </c>
      <c r="G15" s="340" t="s">
        <v>1257</v>
      </c>
      <c r="H15" s="340" t="s">
        <v>839</v>
      </c>
      <c r="I15" s="340" t="s">
        <v>1261</v>
      </c>
      <c r="J15" s="340" t="s">
        <v>97</v>
      </c>
      <c r="K15" s="340" t="s">
        <v>1032</v>
      </c>
      <c r="L15" s="278" t="s">
        <v>696</v>
      </c>
      <c r="M15" s="445" t="s">
        <v>433</v>
      </c>
      <c r="N15" s="436" t="s">
        <v>100</v>
      </c>
    </row>
    <row r="16" spans="1:14" ht="87" x14ac:dyDescent="0.35">
      <c r="A16" s="435" t="s">
        <v>64</v>
      </c>
      <c r="B16" s="436" t="s">
        <v>12</v>
      </c>
      <c r="C16" s="438">
        <v>14</v>
      </c>
      <c r="D16" s="351" t="s">
        <v>1002</v>
      </c>
      <c r="E16" s="311" t="s">
        <v>1023</v>
      </c>
      <c r="F16" s="311" t="s">
        <v>1159</v>
      </c>
      <c r="G16" s="340" t="s">
        <v>1257</v>
      </c>
      <c r="H16" s="340" t="s">
        <v>839</v>
      </c>
      <c r="I16" s="340" t="s">
        <v>1262</v>
      </c>
      <c r="J16" s="340" t="s">
        <v>97</v>
      </c>
      <c r="K16" s="340" t="s">
        <v>1032</v>
      </c>
      <c r="L16" s="278" t="s">
        <v>696</v>
      </c>
      <c r="M16" s="445" t="s">
        <v>433</v>
      </c>
      <c r="N16" s="436">
        <v>4</v>
      </c>
    </row>
    <row r="17" spans="1:14" ht="72.5" x14ac:dyDescent="0.35">
      <c r="A17" s="435" t="s">
        <v>146</v>
      </c>
      <c r="B17" s="436" t="s">
        <v>16</v>
      </c>
      <c r="C17" s="438">
        <v>1</v>
      </c>
      <c r="D17" s="435" t="s">
        <v>944</v>
      </c>
      <c r="E17" s="311" t="s">
        <v>1013</v>
      </c>
      <c r="F17" s="311"/>
      <c r="G17" s="278" t="s">
        <v>1142</v>
      </c>
      <c r="H17" s="340" t="s">
        <v>839</v>
      </c>
      <c r="I17" s="340" t="s">
        <v>1183</v>
      </c>
      <c r="J17" s="340" t="s">
        <v>10</v>
      </c>
      <c r="K17" s="340" t="s">
        <v>1032</v>
      </c>
      <c r="L17" s="278" t="s">
        <v>696</v>
      </c>
      <c r="M17" s="445" t="s">
        <v>442</v>
      </c>
      <c r="N17" s="436">
        <v>1</v>
      </c>
    </row>
    <row r="18" spans="1:14" ht="84" x14ac:dyDescent="0.35">
      <c r="A18" s="435" t="s">
        <v>146</v>
      </c>
      <c r="B18" s="436" t="s">
        <v>20</v>
      </c>
      <c r="C18" s="438">
        <v>2</v>
      </c>
      <c r="D18" s="435" t="s">
        <v>952</v>
      </c>
      <c r="E18" s="311" t="s">
        <v>1013</v>
      </c>
      <c r="F18" s="311"/>
      <c r="G18" s="278" t="s">
        <v>1142</v>
      </c>
      <c r="H18" s="340" t="s">
        <v>839</v>
      </c>
      <c r="I18" s="340" t="s">
        <v>1283</v>
      </c>
      <c r="J18" s="340" t="s">
        <v>10</v>
      </c>
      <c r="K18" s="340" t="s">
        <v>1032</v>
      </c>
      <c r="L18" s="278" t="s">
        <v>696</v>
      </c>
      <c r="M18" s="445" t="s">
        <v>442</v>
      </c>
      <c r="N18" s="436">
        <v>1</v>
      </c>
    </row>
    <row r="19" spans="1:14" ht="87" x14ac:dyDescent="0.35">
      <c r="A19" s="435" t="s">
        <v>146</v>
      </c>
      <c r="B19" s="436" t="s">
        <v>20</v>
      </c>
      <c r="C19" s="438">
        <v>3</v>
      </c>
      <c r="D19" s="435" t="s">
        <v>960</v>
      </c>
      <c r="E19" s="311" t="s">
        <v>1013</v>
      </c>
      <c r="F19" s="311"/>
      <c r="G19" s="340" t="s">
        <v>1243</v>
      </c>
      <c r="H19" s="340" t="s">
        <v>839</v>
      </c>
      <c r="I19" s="340" t="s">
        <v>1244</v>
      </c>
      <c r="J19" s="340" t="s">
        <v>10</v>
      </c>
      <c r="K19" s="340" t="s">
        <v>1032</v>
      </c>
      <c r="L19" s="278" t="s">
        <v>696</v>
      </c>
      <c r="M19" s="445" t="s">
        <v>442</v>
      </c>
      <c r="N19" s="436" t="s">
        <v>170</v>
      </c>
    </row>
    <row r="20" spans="1:14" ht="120" x14ac:dyDescent="0.35">
      <c r="A20" s="435" t="s">
        <v>146</v>
      </c>
      <c r="B20" s="436" t="s">
        <v>20</v>
      </c>
      <c r="C20" s="438">
        <v>4</v>
      </c>
      <c r="D20" s="435" t="s">
        <v>967</v>
      </c>
      <c r="E20" s="311" t="s">
        <v>1013</v>
      </c>
      <c r="F20" s="311"/>
      <c r="G20" s="278">
        <v>2</v>
      </c>
      <c r="H20" s="340" t="s">
        <v>839</v>
      </c>
      <c r="I20" s="340" t="s">
        <v>1284</v>
      </c>
      <c r="J20" s="340" t="s">
        <v>10</v>
      </c>
      <c r="K20" s="340" t="s">
        <v>1032</v>
      </c>
      <c r="L20" s="278" t="s">
        <v>696</v>
      </c>
      <c r="M20" s="445" t="s">
        <v>442</v>
      </c>
      <c r="N20" s="436">
        <v>5</v>
      </c>
    </row>
    <row r="21" spans="1:14" ht="188.5" x14ac:dyDescent="0.35">
      <c r="A21" s="435" t="s">
        <v>152</v>
      </c>
      <c r="B21" s="436" t="s">
        <v>16</v>
      </c>
      <c r="C21" s="438">
        <v>1</v>
      </c>
      <c r="D21" s="435" t="s">
        <v>945</v>
      </c>
      <c r="E21" s="311" t="s">
        <v>1023</v>
      </c>
      <c r="F21" s="311" t="s">
        <v>1122</v>
      </c>
      <c r="G21" s="340" t="s">
        <v>1242</v>
      </c>
      <c r="H21" s="340" t="s">
        <v>839</v>
      </c>
      <c r="I21" s="340" t="s">
        <v>1285</v>
      </c>
      <c r="J21" s="340" t="s">
        <v>156</v>
      </c>
      <c r="K21" s="340" t="s">
        <v>1032</v>
      </c>
      <c r="L21" s="278" t="s">
        <v>696</v>
      </c>
      <c r="M21" s="445" t="s">
        <v>1203</v>
      </c>
      <c r="N21" s="436" t="s">
        <v>387</v>
      </c>
    </row>
    <row r="22" spans="1:14" ht="29" x14ac:dyDescent="0.35">
      <c r="A22" s="435" t="s">
        <v>152</v>
      </c>
      <c r="B22" s="436" t="s">
        <v>20</v>
      </c>
      <c r="C22" s="438">
        <v>2</v>
      </c>
      <c r="D22" s="435" t="s">
        <v>953</v>
      </c>
      <c r="E22" s="311" t="s">
        <v>1008</v>
      </c>
      <c r="F22" s="311"/>
      <c r="G22" s="340" t="s">
        <v>1240</v>
      </c>
      <c r="H22" s="340" t="s">
        <v>839</v>
      </c>
      <c r="I22" s="340" t="s">
        <v>1241</v>
      </c>
      <c r="J22" s="340" t="s">
        <v>156</v>
      </c>
      <c r="K22" s="340" t="s">
        <v>1032</v>
      </c>
      <c r="L22" s="278" t="s">
        <v>696</v>
      </c>
      <c r="M22" s="445" t="s">
        <v>774</v>
      </c>
      <c r="N22" s="436" t="s">
        <v>154</v>
      </c>
    </row>
    <row r="23" spans="1:14" ht="72.5" x14ac:dyDescent="0.35">
      <c r="A23" s="435" t="s">
        <v>152</v>
      </c>
      <c r="B23" s="436" t="s">
        <v>20</v>
      </c>
      <c r="C23" s="438">
        <v>3</v>
      </c>
      <c r="D23" s="435" t="s">
        <v>961</v>
      </c>
      <c r="E23" s="311" t="s">
        <v>1023</v>
      </c>
      <c r="F23" s="311" t="s">
        <v>1286</v>
      </c>
      <c r="G23" s="341">
        <v>20197</v>
      </c>
      <c r="H23" s="340" t="s">
        <v>839</v>
      </c>
      <c r="I23" s="340" t="s">
        <v>1123</v>
      </c>
      <c r="J23" s="340" t="s">
        <v>156</v>
      </c>
      <c r="K23" s="340" t="s">
        <v>1032</v>
      </c>
      <c r="L23" s="278" t="s">
        <v>696</v>
      </c>
      <c r="M23" s="445" t="s">
        <v>438</v>
      </c>
      <c r="N23" s="436">
        <v>1</v>
      </c>
    </row>
    <row r="24" spans="1:14" ht="72" x14ac:dyDescent="0.35">
      <c r="A24" s="435" t="s">
        <v>152</v>
      </c>
      <c r="B24" s="436" t="s">
        <v>20</v>
      </c>
      <c r="C24" s="438">
        <v>4</v>
      </c>
      <c r="D24" s="435" t="s">
        <v>968</v>
      </c>
      <c r="E24" s="311" t="s">
        <v>1023</v>
      </c>
      <c r="F24" s="311" t="s">
        <v>1287</v>
      </c>
      <c r="G24" s="278">
        <v>21</v>
      </c>
      <c r="H24" s="340" t="s">
        <v>839</v>
      </c>
      <c r="I24" s="340" t="s">
        <v>1126</v>
      </c>
      <c r="J24" s="340" t="s">
        <v>156</v>
      </c>
      <c r="K24" s="340" t="s">
        <v>1032</v>
      </c>
      <c r="L24" s="278" t="s">
        <v>696</v>
      </c>
      <c r="M24" s="445" t="s">
        <v>438</v>
      </c>
      <c r="N24" s="436" t="s">
        <v>100</v>
      </c>
    </row>
    <row r="25" spans="1:14" ht="60" x14ac:dyDescent="0.35">
      <c r="A25" s="435" t="s">
        <v>152</v>
      </c>
      <c r="B25" s="436" t="s">
        <v>20</v>
      </c>
      <c r="C25" s="438">
        <v>5</v>
      </c>
      <c r="D25" s="435" t="s">
        <v>971</v>
      </c>
      <c r="E25" s="311" t="s">
        <v>1023</v>
      </c>
      <c r="F25" s="311" t="s">
        <v>1125</v>
      </c>
      <c r="G25" s="340">
        <v>120</v>
      </c>
      <c r="H25" s="340" t="s">
        <v>839</v>
      </c>
      <c r="I25" s="340" t="s">
        <v>1124</v>
      </c>
      <c r="J25" s="340" t="s">
        <v>156</v>
      </c>
      <c r="K25" s="340" t="s">
        <v>1032</v>
      </c>
      <c r="L25" s="278" t="s">
        <v>696</v>
      </c>
      <c r="M25" s="445" t="s">
        <v>438</v>
      </c>
      <c r="N25" s="436" t="s">
        <v>87</v>
      </c>
    </row>
    <row r="26" spans="1:14" ht="48" x14ac:dyDescent="0.35">
      <c r="A26" s="435" t="s">
        <v>152</v>
      </c>
      <c r="B26" s="436" t="s">
        <v>20</v>
      </c>
      <c r="C26" s="438">
        <v>6</v>
      </c>
      <c r="D26" s="435" t="s">
        <v>976</v>
      </c>
      <c r="E26" s="311" t="s">
        <v>1023</v>
      </c>
      <c r="F26" s="311" t="s">
        <v>1128</v>
      </c>
      <c r="G26" s="453">
        <v>0.96</v>
      </c>
      <c r="H26" s="340" t="s">
        <v>839</v>
      </c>
      <c r="I26" s="340" t="s">
        <v>1127</v>
      </c>
      <c r="J26" s="340" t="s">
        <v>156</v>
      </c>
      <c r="K26" s="340" t="s">
        <v>1032</v>
      </c>
      <c r="L26" s="278" t="s">
        <v>696</v>
      </c>
      <c r="M26" s="445" t="s">
        <v>438</v>
      </c>
      <c r="N26" s="436" t="s">
        <v>55</v>
      </c>
    </row>
    <row r="27" spans="1:14" ht="48" x14ac:dyDescent="0.35">
      <c r="A27" s="435" t="s">
        <v>152</v>
      </c>
      <c r="B27" s="436" t="s">
        <v>20</v>
      </c>
      <c r="C27" s="438">
        <v>7</v>
      </c>
      <c r="D27" s="435" t="s">
        <v>980</v>
      </c>
      <c r="E27" s="311" t="s">
        <v>1023</v>
      </c>
      <c r="F27" s="311" t="s">
        <v>1131</v>
      </c>
      <c r="G27" s="340" t="s">
        <v>1027</v>
      </c>
      <c r="H27" s="340" t="s">
        <v>839</v>
      </c>
      <c r="I27" s="340" t="s">
        <v>1028</v>
      </c>
      <c r="J27" s="340" t="s">
        <v>156</v>
      </c>
      <c r="K27" s="340" t="s">
        <v>1032</v>
      </c>
      <c r="L27" s="278" t="s">
        <v>696</v>
      </c>
      <c r="M27" s="445" t="s">
        <v>438</v>
      </c>
      <c r="N27" s="436">
        <v>2</v>
      </c>
    </row>
    <row r="28" spans="1:14" ht="58" x14ac:dyDescent="0.35">
      <c r="A28" s="435" t="s">
        <v>152</v>
      </c>
      <c r="B28" s="436" t="s">
        <v>24</v>
      </c>
      <c r="C28" s="438">
        <v>8</v>
      </c>
      <c r="D28" s="435" t="s">
        <v>983</v>
      </c>
      <c r="E28" s="311" t="s">
        <v>1023</v>
      </c>
      <c r="F28" s="311" t="s">
        <v>1132</v>
      </c>
      <c r="G28" s="340" t="s">
        <v>1027</v>
      </c>
      <c r="H28" s="340" t="s">
        <v>839</v>
      </c>
      <c r="I28" s="340" t="s">
        <v>1028</v>
      </c>
      <c r="J28" s="340" t="s">
        <v>156</v>
      </c>
      <c r="K28" s="340" t="s">
        <v>1032</v>
      </c>
      <c r="L28" s="278" t="s">
        <v>696</v>
      </c>
      <c r="M28" s="445" t="s">
        <v>437</v>
      </c>
      <c r="N28" s="436">
        <v>1</v>
      </c>
    </row>
    <row r="29" spans="1:14" ht="87" x14ac:dyDescent="0.35">
      <c r="A29" s="435" t="s">
        <v>152</v>
      </c>
      <c r="B29" s="436" t="s">
        <v>24</v>
      </c>
      <c r="C29" s="438">
        <v>9</v>
      </c>
      <c r="D29" s="435" t="s">
        <v>986</v>
      </c>
      <c r="E29" s="311" t="s">
        <v>1023</v>
      </c>
      <c r="F29" s="311" t="s">
        <v>716</v>
      </c>
      <c r="G29" s="340" t="s">
        <v>1027</v>
      </c>
      <c r="H29" s="340" t="s">
        <v>839</v>
      </c>
      <c r="I29" s="340" t="s">
        <v>1028</v>
      </c>
      <c r="J29" s="340" t="s">
        <v>156</v>
      </c>
      <c r="K29" s="340" t="s">
        <v>1032</v>
      </c>
      <c r="L29" s="278" t="s">
        <v>696</v>
      </c>
      <c r="M29" s="445" t="s">
        <v>436</v>
      </c>
      <c r="N29" s="436" t="s">
        <v>346</v>
      </c>
    </row>
    <row r="30" spans="1:14" ht="101.5" x14ac:dyDescent="0.35">
      <c r="A30" s="435" t="s">
        <v>152</v>
      </c>
      <c r="B30" s="436" t="s">
        <v>24</v>
      </c>
      <c r="C30" s="438">
        <v>10</v>
      </c>
      <c r="D30" s="435" t="s">
        <v>990</v>
      </c>
      <c r="E30" s="311" t="s">
        <v>1023</v>
      </c>
      <c r="F30" s="311" t="s">
        <v>1287</v>
      </c>
      <c r="G30" s="340" t="s">
        <v>1133</v>
      </c>
      <c r="H30" s="340" t="s">
        <v>839</v>
      </c>
      <c r="I30" s="340" t="s">
        <v>1126</v>
      </c>
      <c r="J30" s="340" t="s">
        <v>156</v>
      </c>
      <c r="K30" s="340" t="s">
        <v>1032</v>
      </c>
      <c r="L30" s="278" t="s">
        <v>696</v>
      </c>
      <c r="M30" s="445" t="s">
        <v>438</v>
      </c>
      <c r="N30" s="436" t="s">
        <v>398</v>
      </c>
    </row>
    <row r="31" spans="1:14" ht="108" x14ac:dyDescent="0.35">
      <c r="A31" s="435" t="s">
        <v>152</v>
      </c>
      <c r="B31" s="436" t="s">
        <v>12</v>
      </c>
      <c r="C31" s="438">
        <v>11</v>
      </c>
      <c r="D31" s="435" t="s">
        <v>1037</v>
      </c>
      <c r="E31" s="311" t="s">
        <v>1023</v>
      </c>
      <c r="F31" s="311" t="s">
        <v>1135</v>
      </c>
      <c r="G31" s="278" t="s">
        <v>1134</v>
      </c>
      <c r="H31" s="340" t="s">
        <v>839</v>
      </c>
      <c r="I31" s="340" t="s">
        <v>1288</v>
      </c>
      <c r="J31" s="340" t="s">
        <v>156</v>
      </c>
      <c r="K31" s="340" t="s">
        <v>1032</v>
      </c>
      <c r="L31" s="278" t="s">
        <v>696</v>
      </c>
      <c r="M31" s="445" t="s">
        <v>438</v>
      </c>
      <c r="N31" s="436" t="s">
        <v>346</v>
      </c>
    </row>
    <row r="32" spans="1:14" ht="120" x14ac:dyDescent="0.35">
      <c r="A32" s="435" t="s">
        <v>152</v>
      </c>
      <c r="B32" s="436" t="s">
        <v>12</v>
      </c>
      <c r="C32" s="438">
        <v>12</v>
      </c>
      <c r="D32" s="435" t="s">
        <v>996</v>
      </c>
      <c r="E32" s="311" t="s">
        <v>1023</v>
      </c>
      <c r="F32" s="311" t="s">
        <v>1138</v>
      </c>
      <c r="G32" s="278">
        <v>500</v>
      </c>
      <c r="H32" s="340" t="s">
        <v>839</v>
      </c>
      <c r="I32" s="340" t="s">
        <v>1137</v>
      </c>
      <c r="J32" s="340" t="s">
        <v>156</v>
      </c>
      <c r="K32" s="340" t="s">
        <v>1032</v>
      </c>
      <c r="L32" s="278" t="s">
        <v>696</v>
      </c>
      <c r="M32" s="445" t="s">
        <v>438</v>
      </c>
      <c r="N32" s="436" t="s">
        <v>87</v>
      </c>
    </row>
    <row r="33" spans="1:14" ht="60" x14ac:dyDescent="0.35">
      <c r="A33" s="435" t="s">
        <v>152</v>
      </c>
      <c r="B33" s="436" t="s">
        <v>12</v>
      </c>
      <c r="C33" s="438">
        <v>13</v>
      </c>
      <c r="D33" s="435" t="s">
        <v>1038</v>
      </c>
      <c r="E33" s="311" t="s">
        <v>1023</v>
      </c>
      <c r="F33" s="311" t="s">
        <v>1136</v>
      </c>
      <c r="G33" s="278" t="s">
        <v>1030</v>
      </c>
      <c r="H33" s="340" t="s">
        <v>839</v>
      </c>
      <c r="I33" s="340" t="s">
        <v>1289</v>
      </c>
      <c r="J33" s="340" t="s">
        <v>156</v>
      </c>
      <c r="K33" s="340" t="s">
        <v>1032</v>
      </c>
      <c r="L33" s="278" t="s">
        <v>696</v>
      </c>
      <c r="M33" s="445" t="s">
        <v>438</v>
      </c>
      <c r="N33" s="436" t="s">
        <v>87</v>
      </c>
    </row>
    <row r="34" spans="1:14" ht="60" x14ac:dyDescent="0.35">
      <c r="A34" s="435" t="s">
        <v>369</v>
      </c>
      <c r="B34" s="436" t="s">
        <v>16</v>
      </c>
      <c r="C34" s="438">
        <v>1</v>
      </c>
      <c r="D34" s="435" t="s">
        <v>942</v>
      </c>
      <c r="E34" s="311" t="s">
        <v>1023</v>
      </c>
      <c r="F34" s="311" t="s">
        <v>1164</v>
      </c>
      <c r="G34" s="278" t="s">
        <v>1142</v>
      </c>
      <c r="H34" s="340" t="s">
        <v>839</v>
      </c>
      <c r="I34" s="340" t="s">
        <v>1165</v>
      </c>
      <c r="J34" s="340" t="s">
        <v>111</v>
      </c>
      <c r="K34" s="340" t="s">
        <v>1032</v>
      </c>
      <c r="L34" s="278" t="s">
        <v>696</v>
      </c>
      <c r="M34" s="445" t="s">
        <v>441</v>
      </c>
      <c r="N34" s="436" t="s">
        <v>170</v>
      </c>
    </row>
    <row r="35" spans="1:14" ht="116" x14ac:dyDescent="0.35">
      <c r="A35" s="435" t="s">
        <v>369</v>
      </c>
      <c r="B35" s="436" t="s">
        <v>20</v>
      </c>
      <c r="C35" s="438">
        <v>2</v>
      </c>
      <c r="D35" s="435" t="s">
        <v>950</v>
      </c>
      <c r="E35" s="311" t="s">
        <v>1023</v>
      </c>
      <c r="F35" s="311" t="s">
        <v>1166</v>
      </c>
      <c r="G35" s="278" t="s">
        <v>1142</v>
      </c>
      <c r="H35" s="340" t="s">
        <v>839</v>
      </c>
      <c r="I35" s="340" t="s">
        <v>1167</v>
      </c>
      <c r="J35" s="340" t="s">
        <v>111</v>
      </c>
      <c r="K35" s="340" t="s">
        <v>1032</v>
      </c>
      <c r="L35" s="278" t="s">
        <v>696</v>
      </c>
      <c r="M35" s="445" t="s">
        <v>441</v>
      </c>
      <c r="N35" s="436" t="s">
        <v>100</v>
      </c>
    </row>
    <row r="36" spans="1:14" ht="116" x14ac:dyDescent="0.35">
      <c r="A36" s="435" t="s">
        <v>369</v>
      </c>
      <c r="B36" s="436" t="s">
        <v>24</v>
      </c>
      <c r="C36" s="438">
        <v>3</v>
      </c>
      <c r="D36" s="435" t="s">
        <v>958</v>
      </c>
      <c r="E36" s="311" t="s">
        <v>1008</v>
      </c>
      <c r="F36" s="311"/>
      <c r="G36" s="340">
        <v>429</v>
      </c>
      <c r="H36" s="340" t="s">
        <v>839</v>
      </c>
      <c r="I36" s="340" t="s">
        <v>1239</v>
      </c>
      <c r="J36" s="340" t="s">
        <v>10</v>
      </c>
      <c r="K36" s="340" t="s">
        <v>1032</v>
      </c>
      <c r="L36" s="278" t="s">
        <v>696</v>
      </c>
      <c r="M36" s="445" t="s">
        <v>1204</v>
      </c>
      <c r="N36" s="436" t="s">
        <v>363</v>
      </c>
    </row>
    <row r="37" spans="1:14" ht="58" x14ac:dyDescent="0.35">
      <c r="A37" s="435" t="s">
        <v>369</v>
      </c>
      <c r="B37" s="436" t="s">
        <v>12</v>
      </c>
      <c r="C37" s="438">
        <v>4</v>
      </c>
      <c r="D37" s="435" t="s">
        <v>965</v>
      </c>
      <c r="E37" s="311" t="s">
        <v>1008</v>
      </c>
      <c r="F37" s="311"/>
      <c r="G37" s="278" t="s">
        <v>1169</v>
      </c>
      <c r="H37" s="340" t="s">
        <v>839</v>
      </c>
      <c r="I37" s="340" t="s">
        <v>1168</v>
      </c>
      <c r="J37" s="340" t="s">
        <v>10</v>
      </c>
      <c r="K37" s="340" t="s">
        <v>1032</v>
      </c>
      <c r="L37" s="278" t="s">
        <v>696</v>
      </c>
      <c r="M37" s="445" t="s">
        <v>440</v>
      </c>
      <c r="N37" s="436" t="s">
        <v>365</v>
      </c>
    </row>
    <row r="38" spans="1:14" ht="130.5" x14ac:dyDescent="0.35">
      <c r="A38" s="435" t="s">
        <v>369</v>
      </c>
      <c r="B38" s="436" t="s">
        <v>12</v>
      </c>
      <c r="C38" s="438">
        <v>5</v>
      </c>
      <c r="D38" s="435" t="s">
        <v>970</v>
      </c>
      <c r="E38" s="311" t="s">
        <v>1008</v>
      </c>
      <c r="F38" s="311"/>
      <c r="G38" s="340" t="s">
        <v>1238</v>
      </c>
      <c r="H38" s="340" t="s">
        <v>839</v>
      </c>
      <c r="I38" s="340" t="s">
        <v>1170</v>
      </c>
      <c r="J38" s="340" t="s">
        <v>10</v>
      </c>
      <c r="K38" s="340" t="s">
        <v>1032</v>
      </c>
      <c r="L38" s="278" t="s">
        <v>696</v>
      </c>
      <c r="M38" s="445" t="s">
        <v>1205</v>
      </c>
      <c r="N38" s="436" t="s">
        <v>302</v>
      </c>
    </row>
    <row r="39" spans="1:14" ht="101.5" x14ac:dyDescent="0.35">
      <c r="A39" s="435" t="s">
        <v>369</v>
      </c>
      <c r="B39" s="436" t="s">
        <v>12</v>
      </c>
      <c r="C39" s="438">
        <v>6</v>
      </c>
      <c r="D39" s="435" t="s">
        <v>974</v>
      </c>
      <c r="E39" s="311" t="s">
        <v>1008</v>
      </c>
      <c r="F39" s="311"/>
      <c r="G39" s="340" t="s">
        <v>1237</v>
      </c>
      <c r="H39" s="340" t="s">
        <v>839</v>
      </c>
      <c r="I39" s="340" t="s">
        <v>1170</v>
      </c>
      <c r="J39" s="340" t="s">
        <v>10</v>
      </c>
      <c r="K39" s="340" t="s">
        <v>1032</v>
      </c>
      <c r="L39" s="278" t="s">
        <v>696</v>
      </c>
      <c r="M39" s="445" t="s">
        <v>441</v>
      </c>
      <c r="N39" s="436">
        <v>5</v>
      </c>
    </row>
    <row r="40" spans="1:14" ht="101.5" x14ac:dyDescent="0.35">
      <c r="A40" s="435" t="s">
        <v>126</v>
      </c>
      <c r="B40" s="436" t="s">
        <v>16</v>
      </c>
      <c r="C40" s="438">
        <v>1</v>
      </c>
      <c r="D40" s="435" t="s">
        <v>943</v>
      </c>
      <c r="E40" s="311" t="s">
        <v>1009</v>
      </c>
      <c r="F40" s="311"/>
      <c r="G40" s="340" t="s">
        <v>1235</v>
      </c>
      <c r="H40" s="340" t="s">
        <v>839</v>
      </c>
      <c r="I40" s="340" t="s">
        <v>1263</v>
      </c>
      <c r="J40" s="340" t="s">
        <v>130</v>
      </c>
      <c r="K40" s="340" t="s">
        <v>1032</v>
      </c>
      <c r="L40" s="278" t="s">
        <v>696</v>
      </c>
      <c r="M40" s="445" t="s">
        <v>1206</v>
      </c>
      <c r="N40" s="436">
        <v>1</v>
      </c>
    </row>
    <row r="41" spans="1:14" ht="60" x14ac:dyDescent="0.35">
      <c r="A41" s="435" t="s">
        <v>126</v>
      </c>
      <c r="B41" s="436" t="s">
        <v>16</v>
      </c>
      <c r="C41" s="438">
        <v>2</v>
      </c>
      <c r="D41" s="435" t="s">
        <v>951</v>
      </c>
      <c r="E41" s="311" t="s">
        <v>1009</v>
      </c>
      <c r="F41" s="311"/>
      <c r="G41" s="340" t="s">
        <v>1235</v>
      </c>
      <c r="H41" s="340" t="s">
        <v>839</v>
      </c>
      <c r="I41" s="340" t="s">
        <v>1264</v>
      </c>
      <c r="J41" s="340" t="s">
        <v>130</v>
      </c>
      <c r="K41" s="340" t="s">
        <v>1032</v>
      </c>
      <c r="L41" s="278" t="s">
        <v>696</v>
      </c>
      <c r="M41" s="445" t="s">
        <v>1206</v>
      </c>
      <c r="N41" s="436">
        <v>1</v>
      </c>
    </row>
    <row r="42" spans="1:14" ht="72" x14ac:dyDescent="0.35">
      <c r="A42" s="435" t="s">
        <v>126</v>
      </c>
      <c r="B42" s="436" t="s">
        <v>16</v>
      </c>
      <c r="C42" s="438">
        <v>3</v>
      </c>
      <c r="D42" s="435" t="s">
        <v>959</v>
      </c>
      <c r="E42" s="311" t="s">
        <v>1023</v>
      </c>
      <c r="F42" s="311" t="s">
        <v>1177</v>
      </c>
      <c r="G42" s="340" t="s">
        <v>1235</v>
      </c>
      <c r="H42" s="340" t="s">
        <v>839</v>
      </c>
      <c r="I42" s="340" t="s">
        <v>1176</v>
      </c>
      <c r="J42" s="340" t="s">
        <v>130</v>
      </c>
      <c r="K42" s="340" t="s">
        <v>1032</v>
      </c>
      <c r="L42" s="278" t="s">
        <v>696</v>
      </c>
      <c r="M42" s="445" t="s">
        <v>1206</v>
      </c>
      <c r="N42" s="436" t="s">
        <v>346</v>
      </c>
    </row>
    <row r="43" spans="1:14" ht="60" x14ac:dyDescent="0.35">
      <c r="A43" s="435" t="s">
        <v>126</v>
      </c>
      <c r="B43" s="436" t="s">
        <v>16</v>
      </c>
      <c r="C43" s="438">
        <v>4</v>
      </c>
      <c r="D43" s="435" t="s">
        <v>966</v>
      </c>
      <c r="E43" s="311" t="s">
        <v>1023</v>
      </c>
      <c r="F43" s="311" t="s">
        <v>1178</v>
      </c>
      <c r="G43" s="340" t="s">
        <v>1235</v>
      </c>
      <c r="H43" s="340" t="s">
        <v>882</v>
      </c>
      <c r="I43" s="340" t="s">
        <v>1265</v>
      </c>
      <c r="J43" s="340" t="s">
        <v>130</v>
      </c>
      <c r="K43" s="340" t="s">
        <v>1032</v>
      </c>
      <c r="L43" s="278" t="s">
        <v>696</v>
      </c>
      <c r="M43" s="445" t="s">
        <v>1206</v>
      </c>
      <c r="N43" s="436" t="s">
        <v>84</v>
      </c>
    </row>
    <row r="44" spans="1:14" ht="116" x14ac:dyDescent="0.35">
      <c r="A44" s="435" t="s">
        <v>126</v>
      </c>
      <c r="B44" s="436" t="s">
        <v>16</v>
      </c>
      <c r="C44" s="438">
        <v>5</v>
      </c>
      <c r="D44" s="435" t="s">
        <v>144</v>
      </c>
      <c r="E44" s="311" t="s">
        <v>1023</v>
      </c>
      <c r="F44" s="311" t="s">
        <v>1230</v>
      </c>
      <c r="G44" s="340" t="s">
        <v>1229</v>
      </c>
      <c r="H44" s="340" t="s">
        <v>839</v>
      </c>
      <c r="I44" s="340" t="s">
        <v>1228</v>
      </c>
      <c r="J44" s="340" t="s">
        <v>848</v>
      </c>
      <c r="K44" s="340" t="s">
        <v>1032</v>
      </c>
      <c r="L44" s="278" t="s">
        <v>696</v>
      </c>
      <c r="M44" s="445" t="s">
        <v>494</v>
      </c>
      <c r="N44" s="436" t="s">
        <v>84</v>
      </c>
    </row>
    <row r="45" spans="1:14" ht="101.5" x14ac:dyDescent="0.35">
      <c r="A45" s="435" t="s">
        <v>126</v>
      </c>
      <c r="B45" s="436" t="s">
        <v>20</v>
      </c>
      <c r="C45" s="438">
        <v>6</v>
      </c>
      <c r="D45" s="435" t="s">
        <v>975</v>
      </c>
      <c r="E45" s="311" t="s">
        <v>1018</v>
      </c>
      <c r="F45" s="311"/>
      <c r="G45" s="340"/>
      <c r="H45" s="340" t="s">
        <v>839</v>
      </c>
      <c r="I45" s="340" t="s">
        <v>1236</v>
      </c>
      <c r="J45" s="340" t="s">
        <v>130</v>
      </c>
      <c r="K45" s="340" t="s">
        <v>1033</v>
      </c>
      <c r="L45" s="278" t="s">
        <v>696</v>
      </c>
      <c r="M45" s="445" t="s">
        <v>1207</v>
      </c>
      <c r="N45" s="436">
        <v>1</v>
      </c>
    </row>
    <row r="46" spans="1:14" ht="159.5" x14ac:dyDescent="0.35">
      <c r="A46" s="435" t="s">
        <v>126</v>
      </c>
      <c r="B46" s="436" t="s">
        <v>24</v>
      </c>
      <c r="C46" s="438">
        <v>7</v>
      </c>
      <c r="D46" s="435" t="s">
        <v>979</v>
      </c>
      <c r="E46" s="311" t="s">
        <v>1009</v>
      </c>
      <c r="F46" s="311"/>
      <c r="G46" s="340" t="s">
        <v>1231</v>
      </c>
      <c r="H46" s="340" t="s">
        <v>839</v>
      </c>
      <c r="I46" s="340" t="s">
        <v>1290</v>
      </c>
      <c r="J46" s="340" t="s">
        <v>130</v>
      </c>
      <c r="K46" s="340" t="s">
        <v>1032</v>
      </c>
      <c r="L46" s="278" t="s">
        <v>696</v>
      </c>
      <c r="M46" s="445" t="s">
        <v>492</v>
      </c>
      <c r="N46" s="436" t="s">
        <v>346</v>
      </c>
    </row>
    <row r="47" spans="1:14" ht="101.5" x14ac:dyDescent="0.35">
      <c r="A47" s="435" t="s">
        <v>126</v>
      </c>
      <c r="B47" s="436" t="s">
        <v>24</v>
      </c>
      <c r="C47" s="438">
        <v>8</v>
      </c>
      <c r="D47" s="435" t="s">
        <v>982</v>
      </c>
      <c r="E47" s="311" t="s">
        <v>1023</v>
      </c>
      <c r="F47" s="311" t="s">
        <v>1232</v>
      </c>
      <c r="G47" s="340" t="s">
        <v>1233</v>
      </c>
      <c r="H47" s="340" t="s">
        <v>839</v>
      </c>
      <c r="I47" s="340" t="s">
        <v>1291</v>
      </c>
      <c r="J47" s="340" t="s">
        <v>130</v>
      </c>
      <c r="K47" s="340" t="s">
        <v>1032</v>
      </c>
      <c r="L47" s="278" t="s">
        <v>696</v>
      </c>
      <c r="M47" s="445" t="s">
        <v>493</v>
      </c>
      <c r="N47" s="436" t="s">
        <v>100</v>
      </c>
    </row>
    <row r="48" spans="1:14" ht="58" x14ac:dyDescent="0.35">
      <c r="A48" s="441" t="s">
        <v>126</v>
      </c>
      <c r="B48" s="442" t="s">
        <v>24</v>
      </c>
      <c r="C48" s="443">
        <v>9</v>
      </c>
      <c r="D48" s="441" t="s">
        <v>966</v>
      </c>
      <c r="E48" s="455" t="s">
        <v>1013</v>
      </c>
      <c r="F48" s="455"/>
      <c r="G48" s="456" t="s">
        <v>1234</v>
      </c>
      <c r="H48" s="455" t="s">
        <v>882</v>
      </c>
      <c r="I48" s="456" t="s">
        <v>1029</v>
      </c>
      <c r="J48" s="456" t="s">
        <v>130</v>
      </c>
      <c r="K48" s="456" t="s">
        <v>1031</v>
      </c>
      <c r="L48" s="444" t="s">
        <v>696</v>
      </c>
      <c r="M48" s="503" t="s">
        <v>490</v>
      </c>
      <c r="N48" s="442" t="s">
        <v>84</v>
      </c>
    </row>
    <row r="49" spans="1:14" ht="145" x14ac:dyDescent="0.35">
      <c r="A49" s="435" t="s">
        <v>126</v>
      </c>
      <c r="B49" s="436" t="s">
        <v>12</v>
      </c>
      <c r="C49" s="438">
        <v>10</v>
      </c>
      <c r="D49" s="435" t="s">
        <v>989</v>
      </c>
      <c r="E49" s="311" t="s">
        <v>1023</v>
      </c>
      <c r="F49" s="311" t="s">
        <v>1178</v>
      </c>
      <c r="G49" s="340" t="s">
        <v>1231</v>
      </c>
      <c r="H49" s="340" t="s">
        <v>839</v>
      </c>
      <c r="I49" s="340" t="s">
        <v>1231</v>
      </c>
      <c r="J49" s="340" t="s">
        <v>130</v>
      </c>
      <c r="K49" s="340" t="s">
        <v>1032</v>
      </c>
      <c r="L49" s="278" t="s">
        <v>696</v>
      </c>
      <c r="M49" s="445" t="s">
        <v>492</v>
      </c>
      <c r="N49" s="436" t="s">
        <v>380</v>
      </c>
    </row>
    <row r="50" spans="1:14" ht="396" x14ac:dyDescent="0.35">
      <c r="A50" s="435" t="s">
        <v>101</v>
      </c>
      <c r="B50" s="436" t="s">
        <v>16</v>
      </c>
      <c r="C50" s="438">
        <v>1</v>
      </c>
      <c r="D50" s="435" t="s">
        <v>941</v>
      </c>
      <c r="E50" s="311" t="s">
        <v>1013</v>
      </c>
      <c r="F50" s="311"/>
      <c r="G50" s="340" t="s">
        <v>1223</v>
      </c>
      <c r="H50" s="340" t="s">
        <v>839</v>
      </c>
      <c r="I50" s="340" t="s">
        <v>1266</v>
      </c>
      <c r="J50" s="340" t="s">
        <v>10</v>
      </c>
      <c r="K50" s="340" t="s">
        <v>1032</v>
      </c>
      <c r="L50" s="278" t="s">
        <v>696</v>
      </c>
      <c r="M50" s="445" t="s">
        <v>483</v>
      </c>
      <c r="N50" s="436" t="s">
        <v>302</v>
      </c>
    </row>
    <row r="51" spans="1:14" ht="108" x14ac:dyDescent="0.35">
      <c r="A51" s="435" t="s">
        <v>101</v>
      </c>
      <c r="B51" s="436" t="s">
        <v>20</v>
      </c>
      <c r="C51" s="438">
        <v>2</v>
      </c>
      <c r="D51" s="435" t="s">
        <v>949</v>
      </c>
      <c r="E51" s="311" t="s">
        <v>1018</v>
      </c>
      <c r="F51" s="311"/>
      <c r="G51" s="340" t="s">
        <v>1224</v>
      </c>
      <c r="H51" s="340" t="s">
        <v>839</v>
      </c>
      <c r="I51" s="340" t="s">
        <v>1267</v>
      </c>
      <c r="J51" s="340" t="s">
        <v>10</v>
      </c>
      <c r="K51" s="340" t="s">
        <v>1032</v>
      </c>
      <c r="L51" s="278" t="s">
        <v>696</v>
      </c>
      <c r="M51" s="445" t="s">
        <v>484</v>
      </c>
      <c r="N51" s="436" t="s">
        <v>87</v>
      </c>
    </row>
    <row r="52" spans="1:14" ht="116" x14ac:dyDescent="0.35">
      <c r="A52" s="435" t="s">
        <v>101</v>
      </c>
      <c r="B52" s="436" t="s">
        <v>24</v>
      </c>
      <c r="C52" s="438">
        <v>3</v>
      </c>
      <c r="D52" s="435" t="s">
        <v>957</v>
      </c>
      <c r="E52" s="311" t="s">
        <v>1013</v>
      </c>
      <c r="F52" s="311"/>
      <c r="G52" s="340" t="s">
        <v>1225</v>
      </c>
      <c r="H52" s="340" t="s">
        <v>839</v>
      </c>
      <c r="I52" s="340" t="s">
        <v>1268</v>
      </c>
      <c r="J52" s="340" t="s">
        <v>10</v>
      </c>
      <c r="K52" s="340" t="s">
        <v>1032</v>
      </c>
      <c r="L52" s="278" t="s">
        <v>696</v>
      </c>
      <c r="M52" s="445" t="s">
        <v>486</v>
      </c>
      <c r="N52" s="436" t="s">
        <v>100</v>
      </c>
    </row>
    <row r="53" spans="1:14" ht="130.5" x14ac:dyDescent="0.35">
      <c r="A53" s="435" t="s">
        <v>101</v>
      </c>
      <c r="B53" s="436" t="s">
        <v>12</v>
      </c>
      <c r="C53" s="438">
        <v>4</v>
      </c>
      <c r="D53" s="435" t="s">
        <v>964</v>
      </c>
      <c r="E53" s="311" t="s">
        <v>1036</v>
      </c>
      <c r="F53" s="311"/>
      <c r="G53" s="340" t="s">
        <v>1226</v>
      </c>
      <c r="H53" s="340" t="s">
        <v>839</v>
      </c>
      <c r="I53" s="340" t="s">
        <v>1227</v>
      </c>
      <c r="J53" s="340" t="s">
        <v>10</v>
      </c>
      <c r="K53" s="340" t="s">
        <v>1032</v>
      </c>
      <c r="L53" s="278" t="s">
        <v>696</v>
      </c>
      <c r="M53" s="445" t="s">
        <v>485</v>
      </c>
      <c r="N53" s="436" t="s">
        <v>87</v>
      </c>
    </row>
    <row r="54" spans="1:14" ht="58" x14ac:dyDescent="0.35">
      <c r="A54" s="435" t="s">
        <v>7</v>
      </c>
      <c r="B54" s="436" t="s">
        <v>16</v>
      </c>
      <c r="C54" s="438">
        <v>1</v>
      </c>
      <c r="D54" s="435" t="s">
        <v>939</v>
      </c>
      <c r="E54" s="311" t="s">
        <v>1013</v>
      </c>
      <c r="F54" s="311" t="s">
        <v>1093</v>
      </c>
      <c r="G54" s="278">
        <v>1</v>
      </c>
      <c r="H54" s="340" t="s">
        <v>839</v>
      </c>
      <c r="I54" s="340" t="s">
        <v>1103</v>
      </c>
      <c r="J54" s="340" t="s">
        <v>10</v>
      </c>
      <c r="K54" s="340" t="s">
        <v>1032</v>
      </c>
      <c r="L54" s="278" t="s">
        <v>696</v>
      </c>
      <c r="M54" s="445" t="s">
        <v>445</v>
      </c>
      <c r="N54" s="436" t="s">
        <v>294</v>
      </c>
    </row>
    <row r="55" spans="1:14" ht="156" x14ac:dyDescent="0.35">
      <c r="A55" s="435" t="s">
        <v>7</v>
      </c>
      <c r="B55" s="436" t="s">
        <v>16</v>
      </c>
      <c r="C55" s="438">
        <v>2</v>
      </c>
      <c r="D55" s="435" t="s">
        <v>947</v>
      </c>
      <c r="E55" s="311" t="s">
        <v>1023</v>
      </c>
      <c r="F55" s="311" t="s">
        <v>1097</v>
      </c>
      <c r="G55" s="340">
        <v>12</v>
      </c>
      <c r="H55" s="340" t="s">
        <v>839</v>
      </c>
      <c r="I55" s="340" t="s">
        <v>1104</v>
      </c>
      <c r="J55" s="340" t="s">
        <v>10</v>
      </c>
      <c r="K55" s="340" t="s">
        <v>1032</v>
      </c>
      <c r="L55" s="278" t="s">
        <v>696</v>
      </c>
      <c r="M55" s="445" t="s">
        <v>429</v>
      </c>
      <c r="N55" s="436">
        <v>2</v>
      </c>
    </row>
    <row r="56" spans="1:14" ht="43.5" x14ac:dyDescent="0.35">
      <c r="A56" s="435" t="s">
        <v>7</v>
      </c>
      <c r="B56" s="436" t="s">
        <v>16</v>
      </c>
      <c r="C56" s="438">
        <v>3</v>
      </c>
      <c r="D56" s="435" t="s">
        <v>955</v>
      </c>
      <c r="E56" s="311" t="s">
        <v>1013</v>
      </c>
      <c r="F56" s="311"/>
      <c r="G56" s="340" t="s">
        <v>1099</v>
      </c>
      <c r="H56" s="340" t="s">
        <v>1073</v>
      </c>
      <c r="I56" s="340" t="s">
        <v>1098</v>
      </c>
      <c r="J56" s="340" t="s">
        <v>10</v>
      </c>
      <c r="K56" s="340" t="s">
        <v>1032</v>
      </c>
      <c r="L56" s="278" t="s">
        <v>696</v>
      </c>
      <c r="M56" s="445" t="s">
        <v>429</v>
      </c>
      <c r="N56" s="436">
        <v>2</v>
      </c>
    </row>
    <row r="57" spans="1:14" ht="72.5" x14ac:dyDescent="0.35">
      <c r="A57" s="435" t="s">
        <v>7</v>
      </c>
      <c r="B57" s="436" t="s">
        <v>16</v>
      </c>
      <c r="C57" s="438">
        <v>4</v>
      </c>
      <c r="D57" s="435" t="s">
        <v>962</v>
      </c>
      <c r="E57" s="311" t="s">
        <v>1014</v>
      </c>
      <c r="F57" s="311"/>
      <c r="G57" s="340" t="s">
        <v>1027</v>
      </c>
      <c r="H57" s="340" t="s">
        <v>1073</v>
      </c>
      <c r="I57" s="340" t="s">
        <v>1114</v>
      </c>
      <c r="J57" s="340" t="s">
        <v>10</v>
      </c>
      <c r="K57" s="340" t="s">
        <v>1033</v>
      </c>
      <c r="L57" s="278" t="s">
        <v>696</v>
      </c>
      <c r="M57" s="445" t="s">
        <v>429</v>
      </c>
      <c r="N57" s="436">
        <v>2</v>
      </c>
    </row>
    <row r="58" spans="1:14" ht="87" x14ac:dyDescent="0.35">
      <c r="A58" s="435" t="s">
        <v>7</v>
      </c>
      <c r="B58" s="436" t="s">
        <v>20</v>
      </c>
      <c r="C58" s="438">
        <v>5</v>
      </c>
      <c r="D58" s="435" t="s">
        <v>969</v>
      </c>
      <c r="E58" s="311" t="s">
        <v>1023</v>
      </c>
      <c r="F58" s="311" t="s">
        <v>1100</v>
      </c>
      <c r="G58" s="340" t="s">
        <v>1101</v>
      </c>
      <c r="H58" s="340" t="s">
        <v>839</v>
      </c>
      <c r="I58" s="340" t="s">
        <v>1080</v>
      </c>
      <c r="J58" s="340" t="s">
        <v>10</v>
      </c>
      <c r="K58" s="340" t="s">
        <v>1032</v>
      </c>
      <c r="L58" s="278" t="s">
        <v>696</v>
      </c>
      <c r="M58" s="445" t="s">
        <v>777</v>
      </c>
      <c r="N58" s="436">
        <v>2</v>
      </c>
    </row>
    <row r="59" spans="1:14" ht="87" x14ac:dyDescent="0.35">
      <c r="A59" s="435" t="s">
        <v>7</v>
      </c>
      <c r="B59" s="436" t="s">
        <v>20</v>
      </c>
      <c r="C59" s="438">
        <v>6</v>
      </c>
      <c r="D59" s="435" t="s">
        <v>972</v>
      </c>
      <c r="E59" s="311" t="s">
        <v>1013</v>
      </c>
      <c r="F59" s="311"/>
      <c r="G59" s="340" t="s">
        <v>1102</v>
      </c>
      <c r="H59" s="340" t="s">
        <v>839</v>
      </c>
      <c r="I59" s="340" t="s">
        <v>1107</v>
      </c>
      <c r="J59" s="340" t="s">
        <v>10</v>
      </c>
      <c r="K59" s="340" t="s">
        <v>1033</v>
      </c>
      <c r="L59" s="278" t="s">
        <v>696</v>
      </c>
      <c r="M59" s="445" t="s">
        <v>777</v>
      </c>
      <c r="N59" s="436">
        <v>2</v>
      </c>
    </row>
    <row r="60" spans="1:14" ht="43.5" x14ac:dyDescent="0.35">
      <c r="A60" s="435" t="s">
        <v>7</v>
      </c>
      <c r="B60" s="436" t="s">
        <v>24</v>
      </c>
      <c r="C60" s="438">
        <v>7</v>
      </c>
      <c r="D60" s="435" t="s">
        <v>977</v>
      </c>
      <c r="E60" s="311" t="s">
        <v>1023</v>
      </c>
      <c r="F60" s="311" t="s">
        <v>1222</v>
      </c>
      <c r="G60" s="340" t="s">
        <v>1221</v>
      </c>
      <c r="H60" s="340" t="s">
        <v>839</v>
      </c>
      <c r="I60" s="340" t="s">
        <v>1220</v>
      </c>
      <c r="J60" s="340" t="s">
        <v>10</v>
      </c>
      <c r="K60" s="340" t="s">
        <v>1032</v>
      </c>
      <c r="L60" s="278" t="s">
        <v>696</v>
      </c>
      <c r="M60" s="445" t="s">
        <v>778</v>
      </c>
      <c r="N60" s="436">
        <v>5</v>
      </c>
    </row>
    <row r="61" spans="1:14" ht="43.5" x14ac:dyDescent="0.35">
      <c r="A61" s="435" t="s">
        <v>7</v>
      </c>
      <c r="B61" s="436" t="s">
        <v>24</v>
      </c>
      <c r="C61" s="438">
        <v>8</v>
      </c>
      <c r="D61" s="351" t="s">
        <v>981</v>
      </c>
      <c r="E61" s="311" t="s">
        <v>1013</v>
      </c>
      <c r="F61" s="311"/>
      <c r="G61" s="340">
        <v>1</v>
      </c>
      <c r="H61" s="340" t="s">
        <v>839</v>
      </c>
      <c r="I61" s="340" t="s">
        <v>1074</v>
      </c>
      <c r="J61" s="340" t="s">
        <v>10</v>
      </c>
      <c r="K61" s="340" t="s">
        <v>1032</v>
      </c>
      <c r="L61" s="278" t="s">
        <v>696</v>
      </c>
      <c r="M61" s="445" t="s">
        <v>443</v>
      </c>
      <c r="N61" s="352" t="s">
        <v>302</v>
      </c>
    </row>
    <row r="62" spans="1:14" ht="87" x14ac:dyDescent="0.35">
      <c r="A62" s="435" t="s">
        <v>7</v>
      </c>
      <c r="B62" s="436" t="s">
        <v>24</v>
      </c>
      <c r="C62" s="438">
        <v>9</v>
      </c>
      <c r="D62" s="435" t="s">
        <v>984</v>
      </c>
      <c r="E62" s="311" t="s">
        <v>1023</v>
      </c>
      <c r="F62" s="311" t="s">
        <v>1219</v>
      </c>
      <c r="G62" s="340" t="s">
        <v>1218</v>
      </c>
      <c r="H62" s="340" t="s">
        <v>839</v>
      </c>
      <c r="I62" s="340" t="s">
        <v>1217</v>
      </c>
      <c r="J62" s="340" t="s">
        <v>10</v>
      </c>
      <c r="K62" s="340" t="s">
        <v>1032</v>
      </c>
      <c r="L62" s="278" t="s">
        <v>696</v>
      </c>
      <c r="M62" s="445" t="s">
        <v>779</v>
      </c>
      <c r="N62" s="436">
        <v>3</v>
      </c>
    </row>
    <row r="63" spans="1:14" ht="72.5" x14ac:dyDescent="0.35">
      <c r="A63" s="435" t="s">
        <v>7</v>
      </c>
      <c r="B63" s="436" t="s">
        <v>24</v>
      </c>
      <c r="C63" s="438">
        <v>10</v>
      </c>
      <c r="D63" s="435" t="s">
        <v>987</v>
      </c>
      <c r="E63" s="311" t="s">
        <v>1023</v>
      </c>
      <c r="F63" s="311" t="s">
        <v>1215</v>
      </c>
      <c r="G63" s="340" t="s">
        <v>1216</v>
      </c>
      <c r="H63" s="340" t="s">
        <v>882</v>
      </c>
      <c r="I63" s="340" t="s">
        <v>1214</v>
      </c>
      <c r="J63" s="340" t="s">
        <v>10</v>
      </c>
      <c r="K63" s="340" t="s">
        <v>1032</v>
      </c>
      <c r="L63" s="278" t="s">
        <v>696</v>
      </c>
      <c r="M63" s="445" t="s">
        <v>780</v>
      </c>
      <c r="N63" s="436" t="s">
        <v>84</v>
      </c>
    </row>
    <row r="64" spans="1:14" ht="58" x14ac:dyDescent="0.35">
      <c r="A64" s="435" t="s">
        <v>7</v>
      </c>
      <c r="B64" s="436" t="s">
        <v>24</v>
      </c>
      <c r="C64" s="438">
        <v>11</v>
      </c>
      <c r="D64" s="435" t="s">
        <v>991</v>
      </c>
      <c r="E64" s="311" t="s">
        <v>1014</v>
      </c>
      <c r="F64" s="311"/>
      <c r="G64" s="340" t="s">
        <v>1113</v>
      </c>
      <c r="H64" s="340" t="s">
        <v>839</v>
      </c>
      <c r="I64" s="340" t="s">
        <v>1113</v>
      </c>
      <c r="J64" s="340" t="s">
        <v>10</v>
      </c>
      <c r="K64" s="340" t="s">
        <v>1032</v>
      </c>
      <c r="L64" s="278" t="s">
        <v>696</v>
      </c>
      <c r="M64" s="445" t="s">
        <v>444</v>
      </c>
      <c r="N64" s="436">
        <v>3</v>
      </c>
    </row>
    <row r="65" spans="1:14" ht="72" x14ac:dyDescent="0.35">
      <c r="A65" s="435" t="s">
        <v>7</v>
      </c>
      <c r="B65" s="436" t="s">
        <v>12</v>
      </c>
      <c r="C65" s="438">
        <v>12</v>
      </c>
      <c r="D65" s="435" t="s">
        <v>1306</v>
      </c>
      <c r="E65" s="311" t="s">
        <v>1013</v>
      </c>
      <c r="F65" s="311"/>
      <c r="G65" s="340" t="s">
        <v>1116</v>
      </c>
      <c r="H65" s="340" t="s">
        <v>839</v>
      </c>
      <c r="I65" s="340" t="s">
        <v>1115</v>
      </c>
      <c r="J65" s="340" t="s">
        <v>10</v>
      </c>
      <c r="K65" s="340" t="s">
        <v>1117</v>
      </c>
      <c r="L65" s="278" t="s">
        <v>696</v>
      </c>
      <c r="M65" s="445" t="s">
        <v>634</v>
      </c>
      <c r="N65" s="436"/>
    </row>
    <row r="66" spans="1:14" ht="58" x14ac:dyDescent="0.35">
      <c r="A66" s="435" t="s">
        <v>7</v>
      </c>
      <c r="B66" s="436" t="s">
        <v>47</v>
      </c>
      <c r="C66" s="438">
        <v>13</v>
      </c>
      <c r="D66" s="435" t="s">
        <v>997</v>
      </c>
      <c r="E66" s="311" t="s">
        <v>1023</v>
      </c>
      <c r="F66" s="311" t="s">
        <v>1212</v>
      </c>
      <c r="G66" s="340" t="s">
        <v>1211</v>
      </c>
      <c r="H66" s="340" t="s">
        <v>839</v>
      </c>
      <c r="I66" s="340" t="s">
        <v>1213</v>
      </c>
      <c r="J66" s="340" t="s">
        <v>10</v>
      </c>
      <c r="K66" s="340" t="s">
        <v>1032</v>
      </c>
      <c r="L66" s="278" t="s">
        <v>696</v>
      </c>
      <c r="M66" s="445" t="s">
        <v>309</v>
      </c>
      <c r="N66" s="436">
        <v>3</v>
      </c>
    </row>
    <row r="67" spans="1:14" ht="116" x14ac:dyDescent="0.35">
      <c r="A67" s="435" t="s">
        <v>7</v>
      </c>
      <c r="B67" s="436" t="s">
        <v>47</v>
      </c>
      <c r="C67" s="438">
        <v>14</v>
      </c>
      <c r="D67" s="435" t="s">
        <v>1000</v>
      </c>
      <c r="E67" s="311" t="s">
        <v>1023</v>
      </c>
      <c r="F67" s="311" t="s">
        <v>1111</v>
      </c>
      <c r="G67" s="340" t="s">
        <v>1096</v>
      </c>
      <c r="H67" s="340" t="s">
        <v>839</v>
      </c>
      <c r="I67" s="340" t="s">
        <v>1096</v>
      </c>
      <c r="J67" s="340" t="s">
        <v>10</v>
      </c>
      <c r="K67" s="340" t="s">
        <v>1032</v>
      </c>
      <c r="L67" s="278" t="s">
        <v>696</v>
      </c>
      <c r="M67" s="445" t="s">
        <v>56</v>
      </c>
      <c r="N67" s="436">
        <v>3</v>
      </c>
    </row>
    <row r="68" spans="1:14" ht="87" x14ac:dyDescent="0.35">
      <c r="A68" s="435" t="s">
        <v>7</v>
      </c>
      <c r="B68" s="436" t="s">
        <v>47</v>
      </c>
      <c r="C68" s="438">
        <v>15</v>
      </c>
      <c r="D68" s="435" t="s">
        <v>1001</v>
      </c>
      <c r="E68" s="311" t="s">
        <v>908</v>
      </c>
      <c r="F68" s="311"/>
      <c r="G68" s="340" t="s">
        <v>1210</v>
      </c>
      <c r="H68" s="340" t="s">
        <v>839</v>
      </c>
      <c r="I68" s="340" t="s">
        <v>1095</v>
      </c>
      <c r="J68" s="340" t="s">
        <v>10</v>
      </c>
      <c r="K68" s="340" t="s">
        <v>1032</v>
      </c>
      <c r="L68" s="278" t="s">
        <v>696</v>
      </c>
      <c r="M68" s="445" t="s">
        <v>60</v>
      </c>
      <c r="N68" s="436" t="s">
        <v>695</v>
      </c>
    </row>
    <row r="69" spans="1:14" ht="188.5" x14ac:dyDescent="0.35">
      <c r="A69" s="435" t="s">
        <v>292</v>
      </c>
      <c r="B69" s="436" t="s">
        <v>16</v>
      </c>
      <c r="C69" s="438">
        <v>1</v>
      </c>
      <c r="D69" s="435" t="s">
        <v>946</v>
      </c>
      <c r="E69" s="311" t="s">
        <v>1013</v>
      </c>
      <c r="F69" s="311"/>
      <c r="G69" s="340">
        <v>14</v>
      </c>
      <c r="H69" s="340" t="s">
        <v>839</v>
      </c>
      <c r="I69" s="457" t="s">
        <v>1314</v>
      </c>
      <c r="J69" s="340" t="s">
        <v>10</v>
      </c>
      <c r="K69" s="340" t="s">
        <v>1032</v>
      </c>
      <c r="L69" s="278" t="s">
        <v>696</v>
      </c>
      <c r="M69" s="445" t="s">
        <v>439</v>
      </c>
      <c r="N69" s="436" t="s">
        <v>170</v>
      </c>
    </row>
    <row r="70" spans="1:14" ht="116" x14ac:dyDescent="0.35">
      <c r="A70" s="435" t="s">
        <v>292</v>
      </c>
      <c r="B70" s="436" t="s">
        <v>16</v>
      </c>
      <c r="C70" s="438">
        <v>2</v>
      </c>
      <c r="D70" s="435" t="s">
        <v>954</v>
      </c>
      <c r="E70" s="311" t="s">
        <v>1021</v>
      </c>
      <c r="F70" s="311"/>
      <c r="G70" s="278" t="s">
        <v>1209</v>
      </c>
      <c r="H70" s="340" t="s">
        <v>839</v>
      </c>
      <c r="I70" s="340" t="s">
        <v>1208</v>
      </c>
      <c r="J70" s="340" t="s">
        <v>10</v>
      </c>
      <c r="K70" s="340" t="s">
        <v>1032</v>
      </c>
      <c r="L70" s="278" t="s">
        <v>696</v>
      </c>
      <c r="M70" s="445" t="s">
        <v>439</v>
      </c>
      <c r="N70" s="436">
        <v>5</v>
      </c>
    </row>
  </sheetData>
  <sheetProtection formatCells="0" autoFilter="0"/>
  <autoFilter ref="A2:N2"/>
  <pageMargins left="0.7" right="0.7" top="0.75" bottom="0.75" header="0.3" footer="0.3"/>
  <pageSetup scale="65"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LU_All!$B$99:$B$101</xm:f>
          </x14:formula1>
          <xm:sqref>K3:K70</xm:sqref>
        </x14:dataValidation>
        <x14:dataValidation type="list" allowBlank="1" showInputMessage="1" showErrorMessage="1">
          <x14:formula1>
            <xm:f>LU_All!$B$110:$B$132</xm:f>
          </x14:formula1>
          <xm:sqref>E3:E70</xm:sqref>
        </x14:dataValidation>
        <x14:dataValidation type="list" allowBlank="1" showInputMessage="1" showErrorMessage="1">
          <x14:formula1>
            <xm:f>LU_All!$B$15:$B$22</xm:f>
          </x14:formula1>
          <xm:sqref>L3:L70</xm:sqref>
        </x14:dataValidation>
        <x14:dataValidation type="list" allowBlank="1" showInputMessage="1" showErrorMessage="1">
          <x14:formula1>
            <xm:f>LU_All!$F$3:$F$26</xm:f>
          </x14:formula1>
          <xm:sqref>J3:J70</xm:sqref>
        </x14:dataValidation>
        <x14:dataValidation type="list" allowBlank="1" showInputMessage="1" showErrorMessage="1">
          <x14:formula1>
            <xm:f>LU_All!$B$25:$B$30</xm:f>
          </x14:formula1>
          <xm:sqref>H3:H70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EF378"/>
  <sheetViews>
    <sheetView zoomScaleNormal="100" workbookViewId="0">
      <pane xSplit="3" ySplit="7" topLeftCell="D349" activePane="bottomRight" state="frozen"/>
      <selection pane="topRight" activeCell="D1" sqref="D1"/>
      <selection pane="bottomLeft" activeCell="A8" sqref="A8"/>
      <selection pane="bottomRight" sqref="A1:BB374"/>
    </sheetView>
  </sheetViews>
  <sheetFormatPr defaultColWidth="9.1796875" defaultRowHeight="12" x14ac:dyDescent="0.35"/>
  <cols>
    <col min="1" max="1" width="9.1796875" style="339" customWidth="1"/>
    <col min="2" max="2" width="8" style="338" customWidth="1"/>
    <col min="3" max="3" width="31.54296875" style="339" customWidth="1"/>
    <col min="4" max="4" width="8.26953125" style="265" customWidth="1"/>
    <col min="5" max="5" width="9" style="265" customWidth="1"/>
    <col min="6" max="6" width="12.7265625" style="339" customWidth="1"/>
    <col min="7" max="7" width="9.81640625" style="339" customWidth="1"/>
    <col min="8" max="8" width="6.453125" style="261" hidden="1" customWidth="1"/>
    <col min="9" max="9" width="8.453125" style="339" customWidth="1"/>
    <col min="10" max="10" width="7.81640625" style="339" customWidth="1"/>
    <col min="11" max="11" width="66.1796875" style="339" customWidth="1"/>
    <col min="12" max="12" width="17.453125" style="261" hidden="1" customWidth="1"/>
    <col min="13" max="13" width="10.1796875" style="261" hidden="1" customWidth="1"/>
    <col min="14" max="14" width="9" style="279" customWidth="1"/>
    <col min="15" max="15" width="8.81640625" style="279" customWidth="1"/>
    <col min="16" max="16" width="7" style="280" hidden="1" customWidth="1"/>
    <col min="17" max="17" width="13" style="260" customWidth="1"/>
    <col min="18" max="18" width="7.7265625" style="281" customWidth="1"/>
    <col min="19" max="19" width="7.26953125" style="281" customWidth="1"/>
    <col min="20" max="20" width="9.1796875" style="281" customWidth="1"/>
    <col min="21" max="21" width="6.26953125" style="281" customWidth="1"/>
    <col min="22" max="22" width="7.7265625" style="260" hidden="1" customWidth="1"/>
    <col min="23" max="23" width="1.7265625" style="260" hidden="1" customWidth="1"/>
    <col min="24" max="24" width="2" style="260" hidden="1" customWidth="1"/>
    <col min="25" max="25" width="4.453125" style="260" hidden="1" customWidth="1"/>
    <col min="26" max="26" width="5.1796875" style="260" hidden="1" customWidth="1"/>
    <col min="27" max="27" width="9.1796875" style="281" customWidth="1"/>
    <col min="28" max="28" width="10.453125" style="281" hidden="1" customWidth="1"/>
    <col min="29" max="32" width="1.1796875" style="281" hidden="1" customWidth="1"/>
    <col min="33" max="33" width="8.54296875" style="281" hidden="1" customWidth="1"/>
    <col min="34" max="36" width="1.1796875" style="281" hidden="1" customWidth="1"/>
    <col min="37" max="37" width="4.26953125" style="281" hidden="1" customWidth="1"/>
    <col min="38" max="38" width="6.81640625" style="281" hidden="1" customWidth="1"/>
    <col min="39" max="39" width="2.453125" style="281" hidden="1" customWidth="1"/>
    <col min="40" max="40" width="2.26953125" style="281" hidden="1" customWidth="1"/>
    <col min="41" max="41" width="5.26953125" style="281" hidden="1" customWidth="1"/>
    <col min="42" max="42" width="3.26953125" style="281" hidden="1" customWidth="1"/>
    <col min="43" max="43" width="3.7265625" style="281" hidden="1" customWidth="1"/>
    <col min="44" max="44" width="3.81640625" style="281" hidden="1" customWidth="1"/>
    <col min="45" max="45" width="3.1796875" style="281" hidden="1" customWidth="1"/>
    <col min="46" max="46" width="3.54296875" style="281" hidden="1" customWidth="1"/>
    <col min="47" max="47" width="0.7265625" style="281" hidden="1" customWidth="1"/>
    <col min="48" max="48" width="9.1796875" style="459" hidden="1" customWidth="1"/>
    <col min="49" max="50" width="0.81640625" style="260" hidden="1" customWidth="1"/>
    <col min="51" max="51" width="2.7265625" style="260" hidden="1" customWidth="1"/>
    <col min="52" max="52" width="2.26953125" style="260" hidden="1" customWidth="1"/>
    <col min="53" max="53" width="9.81640625" style="281" customWidth="1"/>
    <col min="54" max="54" width="9.1796875" style="281" customWidth="1"/>
    <col min="55" max="57" width="9.1796875" style="260" hidden="1" customWidth="1"/>
    <col min="58" max="69" width="0" style="260" hidden="1" customWidth="1"/>
    <col min="70" max="136" width="9.1796875" style="260"/>
    <col min="137" max="16384" width="9.1796875" style="265"/>
  </cols>
  <sheetData>
    <row r="1" spans="1:136" ht="12.5" thickBot="1" x14ac:dyDescent="0.4">
      <c r="A1" s="337" t="s">
        <v>897</v>
      </c>
      <c r="D1" s="337" t="s">
        <v>1315</v>
      </c>
    </row>
    <row r="2" spans="1:136" s="261" customFormat="1" ht="48" hidden="1" x14ac:dyDescent="0.35">
      <c r="A2" s="275" t="s">
        <v>64</v>
      </c>
      <c r="B2" s="256" t="s">
        <v>430</v>
      </c>
      <c r="C2" s="257" t="str">
        <f>VLOOKUP(B2,LU_Milestones!B4:K72,2,FALSE)</f>
        <v>Conduct periodic agricultural needs assessment for General Assembly to determine resource needs for agricultural BMP implementation.</v>
      </c>
      <c r="D2" s="258" t="s">
        <v>852</v>
      </c>
      <c r="E2" s="258"/>
      <c r="F2" s="257"/>
      <c r="G2" s="258"/>
      <c r="H2" s="258" t="s">
        <v>843</v>
      </c>
      <c r="I2" s="258">
        <v>5</v>
      </c>
      <c r="J2" s="257" t="s">
        <v>844</v>
      </c>
      <c r="K2" s="258" t="s">
        <v>880</v>
      </c>
      <c r="L2" s="258"/>
      <c r="M2" s="257" t="s">
        <v>845</v>
      </c>
      <c r="N2" s="259"/>
      <c r="O2" s="259"/>
      <c r="P2" s="273"/>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row>
    <row r="3" spans="1:136" s="261" customFormat="1" hidden="1" x14ac:dyDescent="0.35">
      <c r="A3" s="262" t="s">
        <v>897</v>
      </c>
      <c r="B3" s="263"/>
      <c r="C3" s="335"/>
      <c r="D3" s="261" t="s">
        <v>1072</v>
      </c>
      <c r="F3" s="334"/>
      <c r="I3" s="335"/>
      <c r="J3" s="335"/>
      <c r="K3" s="335"/>
      <c r="L3" s="318"/>
      <c r="M3" s="264"/>
      <c r="N3" s="265"/>
      <c r="O3" s="279"/>
      <c r="P3" s="280"/>
      <c r="Q3" s="260"/>
      <c r="R3" s="281"/>
      <c r="S3" s="281"/>
      <c r="T3" s="281"/>
      <c r="U3" s="281"/>
      <c r="V3" s="260"/>
      <c r="W3" s="260"/>
      <c r="X3" s="260"/>
      <c r="Y3" s="260"/>
      <c r="Z3" s="260"/>
      <c r="AA3" s="281"/>
      <c r="AB3" s="281"/>
      <c r="AC3" s="281"/>
      <c r="AD3" s="281"/>
      <c r="AE3" s="281"/>
      <c r="AF3" s="281"/>
      <c r="AG3" s="281"/>
      <c r="AH3" s="281"/>
      <c r="AI3" s="281"/>
      <c r="AJ3" s="281"/>
      <c r="AK3" s="281"/>
      <c r="AL3" s="281"/>
      <c r="AM3" s="281"/>
      <c r="AN3" s="281"/>
      <c r="AO3" s="281"/>
      <c r="AP3" s="281"/>
      <c r="AQ3" s="281"/>
      <c r="AR3" s="281"/>
      <c r="AS3" s="281"/>
      <c r="AT3" s="281"/>
      <c r="AU3" s="281"/>
      <c r="AV3" s="260"/>
      <c r="AW3" s="260"/>
      <c r="AX3" s="260"/>
      <c r="AY3" s="260"/>
      <c r="AZ3" s="260"/>
      <c r="BA3" s="281"/>
      <c r="BB3" s="281"/>
    </row>
    <row r="4" spans="1:136" s="261" customFormat="1" ht="14.5" hidden="1" x14ac:dyDescent="0.35">
      <c r="A4" s="276"/>
      <c r="B4" s="272" t="s">
        <v>1005</v>
      </c>
      <c r="C4" s="580" t="s">
        <v>1193</v>
      </c>
      <c r="D4" s="581"/>
      <c r="E4" s="582"/>
      <c r="F4" s="581"/>
      <c r="G4" s="582"/>
      <c r="H4" s="582"/>
      <c r="I4" s="581"/>
      <c r="J4" s="581"/>
      <c r="K4" s="581"/>
      <c r="L4" s="319"/>
      <c r="M4" s="264"/>
      <c r="N4" s="265"/>
      <c r="O4" s="279"/>
      <c r="P4" s="280"/>
      <c r="Q4" s="260"/>
      <c r="R4" s="281"/>
      <c r="S4" s="281"/>
      <c r="T4" s="281"/>
      <c r="U4" s="281"/>
      <c r="V4" s="260"/>
      <c r="W4" s="260"/>
      <c r="X4" s="260"/>
      <c r="Y4" s="260"/>
      <c r="Z4" s="260"/>
      <c r="AA4" s="281"/>
      <c r="AB4" s="281"/>
      <c r="AC4" s="281"/>
      <c r="AD4" s="281"/>
      <c r="AE4" s="281"/>
      <c r="AF4" s="281"/>
      <c r="AG4" s="281"/>
      <c r="AH4" s="281"/>
      <c r="AI4" s="281"/>
      <c r="AJ4" s="281"/>
      <c r="AK4" s="281"/>
      <c r="AL4" s="281"/>
      <c r="AM4" s="281"/>
      <c r="AN4" s="281"/>
      <c r="AO4" s="281"/>
      <c r="AP4" s="281"/>
      <c r="AQ4" s="281"/>
      <c r="AR4" s="281"/>
      <c r="AS4" s="281"/>
      <c r="AT4" s="281"/>
      <c r="AU4" s="281"/>
      <c r="AV4" s="260"/>
      <c r="AW4" s="260"/>
      <c r="AX4" s="260"/>
      <c r="AY4" s="260"/>
      <c r="AZ4" s="260"/>
      <c r="BA4" s="281"/>
      <c r="BB4" s="281"/>
    </row>
    <row r="5" spans="1:136" s="261" customFormat="1" hidden="1" x14ac:dyDescent="0.35">
      <c r="A5" s="264"/>
      <c r="B5" s="263"/>
      <c r="C5" s="335"/>
      <c r="D5" s="335"/>
      <c r="F5" s="334"/>
      <c r="I5" s="335"/>
      <c r="J5" s="335"/>
      <c r="K5" s="335"/>
      <c r="L5" s="318"/>
      <c r="M5" s="264"/>
      <c r="N5" s="265"/>
      <c r="O5" s="279"/>
      <c r="P5" s="280"/>
      <c r="Q5" s="260"/>
      <c r="R5" s="281"/>
      <c r="S5" s="281"/>
      <c r="T5" s="281"/>
      <c r="U5" s="281"/>
      <c r="V5" s="260"/>
      <c r="W5" s="260"/>
      <c r="X5" s="260"/>
      <c r="Y5" s="260"/>
      <c r="Z5" s="260"/>
      <c r="AA5" s="281"/>
      <c r="AB5" s="281"/>
      <c r="AC5" s="281"/>
      <c r="AD5" s="281"/>
      <c r="AE5" s="281"/>
      <c r="AF5" s="281"/>
      <c r="AG5" s="281"/>
      <c r="AH5" s="281"/>
      <c r="AI5" s="281"/>
      <c r="AJ5" s="281"/>
      <c r="AK5" s="281"/>
      <c r="AL5" s="281"/>
      <c r="AM5" s="281"/>
      <c r="AN5" s="281"/>
      <c r="AO5" s="281"/>
      <c r="AP5" s="281"/>
      <c r="AQ5" s="281"/>
      <c r="AR5" s="281"/>
      <c r="AS5" s="281"/>
      <c r="AT5" s="281"/>
      <c r="AU5" s="281"/>
      <c r="AV5" s="260"/>
      <c r="AW5" s="260"/>
      <c r="AX5" s="260"/>
      <c r="AY5" s="260"/>
      <c r="AZ5" s="260"/>
      <c r="BA5" s="281"/>
      <c r="BB5" s="281"/>
    </row>
    <row r="6" spans="1:136" ht="36.5" thickBot="1" x14ac:dyDescent="0.4">
      <c r="A6" s="531" t="s">
        <v>2</v>
      </c>
      <c r="B6" s="532" t="s">
        <v>4</v>
      </c>
      <c r="C6" s="531" t="s">
        <v>6</v>
      </c>
      <c r="D6" s="531" t="s">
        <v>881</v>
      </c>
      <c r="E6" s="531" t="s">
        <v>1199</v>
      </c>
      <c r="F6" s="531" t="s">
        <v>581</v>
      </c>
      <c r="G6" s="531" t="s">
        <v>768</v>
      </c>
      <c r="H6" s="471" t="s">
        <v>883</v>
      </c>
      <c r="I6" s="531" t="s">
        <v>769</v>
      </c>
      <c r="J6" s="531" t="s">
        <v>838</v>
      </c>
      <c r="K6" s="531" t="s">
        <v>770</v>
      </c>
      <c r="L6" s="378" t="str">
        <f>L7</f>
        <v>website link for additional information</v>
      </c>
      <c r="M6" s="368" t="str">
        <f t="shared" ref="M6:BB6" si="0">M7</f>
        <v>Entered by</v>
      </c>
      <c r="N6" s="533" t="str">
        <f t="shared" si="0"/>
        <v>Estimated End Date</v>
      </c>
      <c r="O6" s="533" t="s">
        <v>1309</v>
      </c>
      <c r="P6" s="379" t="str">
        <f t="shared" si="0"/>
        <v>Lead</v>
      </c>
      <c r="Q6" s="533" t="s">
        <v>1310</v>
      </c>
      <c r="R6" s="533" t="str">
        <f t="shared" si="0"/>
        <v>Objective</v>
      </c>
      <c r="S6" s="533" t="str">
        <f t="shared" si="0"/>
        <v>Activity</v>
      </c>
      <c r="T6" s="533" t="str">
        <f t="shared" si="0"/>
        <v>Original Milestone #</v>
      </c>
      <c r="U6" s="533" t="str">
        <f t="shared" si="0"/>
        <v>NPS Goal</v>
      </c>
      <c r="V6" s="474" t="str">
        <f t="shared" si="0"/>
        <v>2020goal</v>
      </c>
      <c r="W6" s="353" t="str">
        <f t="shared" si="0"/>
        <v>2021 Goal</v>
      </c>
      <c r="X6" s="353" t="str">
        <f t="shared" si="0"/>
        <v>2022 Goal</v>
      </c>
      <c r="Y6" s="353" t="str">
        <f t="shared" si="0"/>
        <v>2023 goal</v>
      </c>
      <c r="Z6" s="369" t="str">
        <f t="shared" si="0"/>
        <v>2024 Goal</v>
      </c>
      <c r="AA6" s="533" t="s">
        <v>1298</v>
      </c>
      <c r="AB6" s="267" t="s">
        <v>1046</v>
      </c>
      <c r="AC6" s="267" t="s">
        <v>1047</v>
      </c>
      <c r="AD6" s="267" t="s">
        <v>1048</v>
      </c>
      <c r="AE6" s="267" t="s">
        <v>1049</v>
      </c>
      <c r="AF6" s="267" t="s">
        <v>1050</v>
      </c>
      <c r="AG6" s="317" t="s">
        <v>1051</v>
      </c>
      <c r="AH6" s="267" t="s">
        <v>1052</v>
      </c>
      <c r="AI6" s="267" t="s">
        <v>1053</v>
      </c>
      <c r="AJ6" s="267" t="s">
        <v>1054</v>
      </c>
      <c r="AK6" s="267" t="s">
        <v>1055</v>
      </c>
      <c r="AL6" s="317" t="s">
        <v>1056</v>
      </c>
      <c r="AM6" s="267" t="s">
        <v>1057</v>
      </c>
      <c r="AN6" s="267" t="s">
        <v>1058</v>
      </c>
      <c r="AO6" s="267" t="s">
        <v>1059</v>
      </c>
      <c r="AP6" s="267" t="s">
        <v>1060</v>
      </c>
      <c r="AQ6" s="267" t="s">
        <v>1061</v>
      </c>
      <c r="AR6" s="267" t="s">
        <v>1062</v>
      </c>
      <c r="AS6" s="267" t="s">
        <v>1063</v>
      </c>
      <c r="AT6" s="267" t="s">
        <v>1064</v>
      </c>
      <c r="AU6" s="267" t="s">
        <v>1065</v>
      </c>
      <c r="AV6" s="460" t="s">
        <v>1295</v>
      </c>
      <c r="AW6" s="267" t="s">
        <v>699</v>
      </c>
      <c r="AX6" s="267" t="s">
        <v>697</v>
      </c>
      <c r="AY6" s="267" t="s">
        <v>698</v>
      </c>
      <c r="AZ6" s="267" t="s">
        <v>700</v>
      </c>
      <c r="BA6" s="533" t="s">
        <v>1299</v>
      </c>
      <c r="BB6" s="533" t="str">
        <f t="shared" si="0"/>
        <v>% completed of Unit Goal</v>
      </c>
    </row>
    <row r="7" spans="1:136" s="470" customFormat="1" ht="15" hidden="1" customHeight="1" thickBot="1" x14ac:dyDescent="0.4">
      <c r="A7" s="484" t="s">
        <v>2</v>
      </c>
      <c r="B7" s="485" t="s">
        <v>4</v>
      </c>
      <c r="C7" s="484" t="s">
        <v>6</v>
      </c>
      <c r="D7" s="484" t="s">
        <v>881</v>
      </c>
      <c r="E7" s="484" t="s">
        <v>1039</v>
      </c>
      <c r="F7" s="484" t="s">
        <v>581</v>
      </c>
      <c r="G7" s="484" t="s">
        <v>768</v>
      </c>
      <c r="H7" s="472" t="s">
        <v>883</v>
      </c>
      <c r="I7" s="484" t="s">
        <v>769</v>
      </c>
      <c r="J7" s="484" t="s">
        <v>838</v>
      </c>
      <c r="K7" s="484" t="s">
        <v>770</v>
      </c>
      <c r="L7" s="378" t="s">
        <v>1077</v>
      </c>
      <c r="M7" s="368" t="s">
        <v>842</v>
      </c>
      <c r="N7" s="487" t="s">
        <v>885</v>
      </c>
      <c r="O7" s="488" t="s">
        <v>886</v>
      </c>
      <c r="P7" s="473" t="s">
        <v>5</v>
      </c>
      <c r="Q7" s="488" t="s">
        <v>184</v>
      </c>
      <c r="R7" s="488" t="s">
        <v>3</v>
      </c>
      <c r="S7" s="488" t="s">
        <v>313</v>
      </c>
      <c r="T7" s="488" t="s">
        <v>1006</v>
      </c>
      <c r="U7" s="488" t="s">
        <v>1</v>
      </c>
      <c r="V7" s="394" t="s">
        <v>1066</v>
      </c>
      <c r="W7" s="353" t="s">
        <v>1067</v>
      </c>
      <c r="X7" s="353" t="s">
        <v>1068</v>
      </c>
      <c r="Y7" s="353" t="s">
        <v>1069</v>
      </c>
      <c r="Z7" s="369" t="s">
        <v>1070</v>
      </c>
      <c r="AA7" s="488" t="s">
        <v>895</v>
      </c>
      <c r="AB7" s="267" t="s">
        <v>1046</v>
      </c>
      <c r="AC7" s="267" t="s">
        <v>1047</v>
      </c>
      <c r="AD7" s="267" t="s">
        <v>1048</v>
      </c>
      <c r="AE7" s="267" t="s">
        <v>1049</v>
      </c>
      <c r="AF7" s="267" t="s">
        <v>1050</v>
      </c>
      <c r="AG7" s="317" t="s">
        <v>1051</v>
      </c>
      <c r="AH7" s="267" t="s">
        <v>1052</v>
      </c>
      <c r="AI7" s="267" t="s">
        <v>1053</v>
      </c>
      <c r="AJ7" s="267" t="s">
        <v>1054</v>
      </c>
      <c r="AK7" s="267" t="s">
        <v>1055</v>
      </c>
      <c r="AL7" s="317" t="s">
        <v>1056</v>
      </c>
      <c r="AM7" s="267" t="s">
        <v>1057</v>
      </c>
      <c r="AN7" s="267" t="s">
        <v>1058</v>
      </c>
      <c r="AO7" s="267" t="s">
        <v>1059</v>
      </c>
      <c r="AP7" s="267" t="s">
        <v>1060</v>
      </c>
      <c r="AQ7" s="267" t="s">
        <v>1061</v>
      </c>
      <c r="AR7" s="267" t="s">
        <v>1062</v>
      </c>
      <c r="AS7" s="267" t="s">
        <v>1063</v>
      </c>
      <c r="AT7" s="267" t="s">
        <v>1064</v>
      </c>
      <c r="AU7" s="267" t="s">
        <v>1065</v>
      </c>
      <c r="AV7" s="267" t="s">
        <v>696</v>
      </c>
      <c r="AW7" s="267" t="s">
        <v>699</v>
      </c>
      <c r="AX7" s="267" t="s">
        <v>697</v>
      </c>
      <c r="AY7" s="267" t="s">
        <v>698</v>
      </c>
      <c r="AZ7" s="267" t="s">
        <v>700</v>
      </c>
      <c r="BA7" s="488" t="s">
        <v>891</v>
      </c>
      <c r="BB7" s="488" t="s">
        <v>896</v>
      </c>
      <c r="BC7" s="486"/>
      <c r="BD7" s="486"/>
      <c r="BE7" s="486"/>
      <c r="BF7" s="486"/>
      <c r="BG7" s="486"/>
      <c r="BH7" s="486"/>
      <c r="BI7" s="486"/>
      <c r="BJ7" s="486"/>
      <c r="BK7" s="486"/>
      <c r="BL7" s="486"/>
      <c r="BM7" s="486"/>
      <c r="BN7" s="486"/>
      <c r="BO7" s="486"/>
      <c r="BP7" s="486"/>
      <c r="BQ7" s="486"/>
      <c r="BR7" s="486"/>
      <c r="BS7" s="486"/>
      <c r="BT7" s="486"/>
      <c r="BU7" s="486"/>
      <c r="BV7" s="486"/>
      <c r="BW7" s="486"/>
      <c r="BX7" s="486"/>
      <c r="BY7" s="486"/>
      <c r="BZ7" s="486"/>
      <c r="CA7" s="486"/>
      <c r="CB7" s="486"/>
      <c r="CC7" s="486"/>
      <c r="CD7" s="486"/>
      <c r="CE7" s="486"/>
      <c r="CF7" s="486"/>
      <c r="CG7" s="486"/>
      <c r="CH7" s="486"/>
      <c r="CI7" s="486"/>
      <c r="CJ7" s="486"/>
      <c r="CK7" s="486"/>
      <c r="CL7" s="486"/>
      <c r="CM7" s="486"/>
      <c r="CN7" s="486"/>
      <c r="CO7" s="486"/>
      <c r="CP7" s="486"/>
      <c r="CQ7" s="486"/>
      <c r="CR7" s="486"/>
      <c r="CS7" s="486"/>
      <c r="CT7" s="486"/>
      <c r="CU7" s="486"/>
      <c r="CV7" s="486"/>
      <c r="CW7" s="486"/>
      <c r="CX7" s="486"/>
      <c r="CY7" s="486"/>
      <c r="CZ7" s="486"/>
      <c r="DA7" s="486"/>
      <c r="DB7" s="486"/>
      <c r="DC7" s="486"/>
      <c r="DD7" s="486"/>
      <c r="DE7" s="486"/>
      <c r="DF7" s="486"/>
      <c r="DG7" s="486"/>
      <c r="DH7" s="486"/>
      <c r="DI7" s="486"/>
      <c r="DJ7" s="486"/>
      <c r="DK7" s="486"/>
      <c r="DL7" s="486"/>
      <c r="DM7" s="486"/>
      <c r="DN7" s="486"/>
      <c r="DO7" s="486"/>
      <c r="DP7" s="486"/>
      <c r="DQ7" s="486"/>
      <c r="DR7" s="486"/>
      <c r="DS7" s="486"/>
      <c r="DT7" s="486"/>
      <c r="DU7" s="486"/>
      <c r="DV7" s="486"/>
      <c r="DW7" s="486"/>
      <c r="DX7" s="486"/>
      <c r="DY7" s="486"/>
      <c r="DZ7" s="486"/>
      <c r="EA7" s="486"/>
      <c r="EB7" s="486"/>
      <c r="EC7" s="486"/>
      <c r="ED7" s="486"/>
      <c r="EE7" s="486"/>
      <c r="EF7" s="486"/>
    </row>
    <row r="8" spans="1:136" s="273" customFormat="1" ht="132" x14ac:dyDescent="0.35">
      <c r="A8" s="475" t="s">
        <v>64</v>
      </c>
      <c r="B8" s="475" t="s">
        <v>430</v>
      </c>
      <c r="C8" s="475" t="s">
        <v>71</v>
      </c>
      <c r="D8" s="476" t="s">
        <v>70</v>
      </c>
      <c r="E8" s="475" t="s">
        <v>430</v>
      </c>
      <c r="F8" s="475" t="s">
        <v>710</v>
      </c>
      <c r="G8" s="475" t="s">
        <v>1139</v>
      </c>
      <c r="H8" s="340" t="s">
        <v>696</v>
      </c>
      <c r="I8" s="477">
        <v>1</v>
      </c>
      <c r="J8" s="476" t="s">
        <v>839</v>
      </c>
      <c r="K8" s="476" t="s">
        <v>1187</v>
      </c>
      <c r="L8" s="380"/>
      <c r="M8" s="370" t="s">
        <v>845</v>
      </c>
      <c r="N8" s="478">
        <v>45565</v>
      </c>
      <c r="O8" s="478" t="s">
        <v>887</v>
      </c>
      <c r="P8" s="381" t="s">
        <v>70</v>
      </c>
      <c r="Q8" s="475" t="s">
        <v>72</v>
      </c>
      <c r="R8" s="479" t="s">
        <v>16</v>
      </c>
      <c r="S8" s="479">
        <v>1</v>
      </c>
      <c r="T8" s="479" t="s">
        <v>69</v>
      </c>
      <c r="U8" s="479" t="s">
        <v>179</v>
      </c>
      <c r="V8" s="311"/>
      <c r="W8" s="382">
        <v>1</v>
      </c>
      <c r="X8" s="289"/>
      <c r="Y8" s="289">
        <v>1</v>
      </c>
      <c r="Z8" s="371"/>
      <c r="AA8" s="480">
        <f>SUM(V8:Z8)</f>
        <v>2</v>
      </c>
      <c r="AB8" s="383" t="str">
        <f t="shared" ref="AB8:AE9" si="1">IF(AV$7=H8,$K8,0)</f>
        <v>In accordance with subsection C of § 10.1-2128.1 of the Water Quality Improvement Act, the Department of Conservation and Recreation (DCR), in consultation with a stakeholder advisory group (SAG), including representatives of the agricultural community, the conservation community, and the Soil and Water Conservation Districts, determines the funding needs for effective Soil and Water Conservation District technical assistance and implementation of agricultural best management practices. For the fiscal years 2020– 2030 a revised estimate of $2.7 billion may be required from state and federal funds as well as farmer financial contributions to meet water quality goals (Figure 1 and Table 1). Approximately 40% of this total (nearly $1.1 billion) could be needed from State sources, the vast majority of which is direct funding of the Virginia Agricultural Cost-Share (VACS) Program and support for Soil and Water Conservation Districts who implement the VACS program.</v>
      </c>
      <c r="AC8" s="298">
        <f t="shared" si="1"/>
        <v>0</v>
      </c>
      <c r="AD8" s="298">
        <f t="shared" si="1"/>
        <v>0</v>
      </c>
      <c r="AE8" s="298">
        <f t="shared" si="1"/>
        <v>0</v>
      </c>
      <c r="AF8" s="298">
        <f>IF(AZ$7=M8,$K8,0)</f>
        <v>0</v>
      </c>
      <c r="AG8" s="355" t="str">
        <f t="shared" ref="AG8:AJ9" si="2">IF(AV$7=H8,$J8,0)</f>
        <v>Active</v>
      </c>
      <c r="AH8" s="298">
        <f t="shared" si="2"/>
        <v>0</v>
      </c>
      <c r="AI8" s="298">
        <f t="shared" si="2"/>
        <v>0</v>
      </c>
      <c r="AJ8" s="298">
        <f t="shared" si="2"/>
        <v>0</v>
      </c>
      <c r="AK8" s="298">
        <f>IF(AZ$7=M8,$J8,0)</f>
        <v>0</v>
      </c>
      <c r="AL8" s="355" t="str">
        <f t="shared" ref="AL8:AO9" si="3">IF(AV$7=H8,$D8,0)</f>
        <v>DCR</v>
      </c>
      <c r="AM8" s="298">
        <f t="shared" si="3"/>
        <v>0</v>
      </c>
      <c r="AN8" s="298">
        <f t="shared" si="3"/>
        <v>0</v>
      </c>
      <c r="AO8" s="298">
        <f t="shared" si="3"/>
        <v>0</v>
      </c>
      <c r="AP8" s="298">
        <f>IF(AZ$7=M8,$D8,0)</f>
        <v>0</v>
      </c>
      <c r="AQ8" s="298" t="str">
        <f t="shared" ref="AQ8:AT9" si="4">IF(AV$7=H8,$M8,0)</f>
        <v>[DEQ Staff]</v>
      </c>
      <c r="AR8" s="298">
        <f t="shared" si="4"/>
        <v>0</v>
      </c>
      <c r="AS8" s="298">
        <f t="shared" si="4"/>
        <v>0</v>
      </c>
      <c r="AT8" s="298">
        <f t="shared" si="4"/>
        <v>0</v>
      </c>
      <c r="AU8" s="298">
        <f>IF(AZ$7=M8,$M8,0)</f>
        <v>0</v>
      </c>
      <c r="AV8" s="461">
        <f t="shared" ref="AV8:AY9" si="5">IF(AV$7=H8,$I8,0)</f>
        <v>1</v>
      </c>
      <c r="AW8" s="298">
        <f t="shared" si="5"/>
        <v>0</v>
      </c>
      <c r="AX8" s="298">
        <f t="shared" si="5"/>
        <v>0</v>
      </c>
      <c r="AY8" s="298">
        <f t="shared" si="5"/>
        <v>0</v>
      </c>
      <c r="AZ8" s="372">
        <f>IF(AZ$7=M8,$I8,0)</f>
        <v>0</v>
      </c>
      <c r="BA8" s="480">
        <f>SUM(AV8:AZ8)</f>
        <v>1</v>
      </c>
      <c r="BB8" s="481">
        <f>BA8/AA8</f>
        <v>0.5</v>
      </c>
    </row>
    <row r="9" spans="1:136" s="270" customFormat="1" ht="60" hidden="1" x14ac:dyDescent="0.35">
      <c r="A9" s="395" t="s">
        <v>64</v>
      </c>
      <c r="B9" s="396" t="s">
        <v>430</v>
      </c>
      <c r="C9" s="395" t="s">
        <v>71</v>
      </c>
      <c r="D9" s="397" t="s">
        <v>852</v>
      </c>
      <c r="E9" s="398" t="s">
        <v>430</v>
      </c>
      <c r="F9" s="395" t="s">
        <v>710</v>
      </c>
      <c r="G9" s="399" t="s">
        <v>215</v>
      </c>
      <c r="H9" s="400" t="s">
        <v>699</v>
      </c>
      <c r="I9" s="401" t="s">
        <v>1269</v>
      </c>
      <c r="J9" s="397" t="s">
        <v>882</v>
      </c>
      <c r="K9" s="397" t="s">
        <v>880</v>
      </c>
      <c r="L9" s="269"/>
      <c r="M9" s="269" t="s">
        <v>845</v>
      </c>
      <c r="N9" s="402">
        <v>45565</v>
      </c>
      <c r="O9" s="403" t="s">
        <v>887</v>
      </c>
      <c r="P9" s="287" t="s">
        <v>70</v>
      </c>
      <c r="Q9" s="404" t="s">
        <v>72</v>
      </c>
      <c r="R9" s="405" t="s">
        <v>16</v>
      </c>
      <c r="S9" s="405">
        <v>1</v>
      </c>
      <c r="T9" s="405" t="s">
        <v>69</v>
      </c>
      <c r="U9" s="405" t="s">
        <v>179</v>
      </c>
      <c r="V9" s="404"/>
      <c r="W9" s="289">
        <v>1</v>
      </c>
      <c r="X9" s="289"/>
      <c r="Y9" s="289">
        <v>1</v>
      </c>
      <c r="Z9" s="289"/>
      <c r="AA9" s="406">
        <f>SUM(V9:Z9)</f>
        <v>2</v>
      </c>
      <c r="AB9" s="298">
        <f t="shared" si="1"/>
        <v>0</v>
      </c>
      <c r="AC9" s="298">
        <f t="shared" si="1"/>
        <v>0</v>
      </c>
      <c r="AD9" s="298">
        <f t="shared" si="1"/>
        <v>0</v>
      </c>
      <c r="AE9" s="298">
        <f t="shared" si="1"/>
        <v>0</v>
      </c>
      <c r="AF9" s="298">
        <f>IF(AZ$7=M9,$K9,0)</f>
        <v>0</v>
      </c>
      <c r="AG9" s="298">
        <f t="shared" si="2"/>
        <v>0</v>
      </c>
      <c r="AH9" s="298">
        <f t="shared" si="2"/>
        <v>0</v>
      </c>
      <c r="AI9" s="298">
        <f t="shared" si="2"/>
        <v>0</v>
      </c>
      <c r="AJ9" s="298">
        <f t="shared" si="2"/>
        <v>0</v>
      </c>
      <c r="AK9" s="298">
        <f>IF(AZ$7=M9,$J9,0)</f>
        <v>0</v>
      </c>
      <c r="AL9" s="298">
        <f t="shared" si="3"/>
        <v>0</v>
      </c>
      <c r="AM9" s="298">
        <f t="shared" si="3"/>
        <v>0</v>
      </c>
      <c r="AN9" s="298">
        <f t="shared" si="3"/>
        <v>0</v>
      </c>
      <c r="AO9" s="298">
        <f t="shared" si="3"/>
        <v>0</v>
      </c>
      <c r="AP9" s="298">
        <f>IF(AZ$7=M9,$D9,0)</f>
        <v>0</v>
      </c>
      <c r="AQ9" s="298">
        <f t="shared" si="4"/>
        <v>0</v>
      </c>
      <c r="AR9" s="298">
        <f t="shared" si="4"/>
        <v>0</v>
      </c>
      <c r="AS9" s="298">
        <f t="shared" si="4"/>
        <v>0</v>
      </c>
      <c r="AT9" s="298">
        <f t="shared" si="4"/>
        <v>0</v>
      </c>
      <c r="AU9" s="298">
        <f>IF(AZ$7=M9,$M9,0)</f>
        <v>0</v>
      </c>
      <c r="AV9" s="298">
        <f t="shared" si="5"/>
        <v>0</v>
      </c>
      <c r="AW9" s="298">
        <f t="shared" si="5"/>
        <v>0</v>
      </c>
      <c r="AX9" s="298">
        <f t="shared" si="5"/>
        <v>0</v>
      </c>
      <c r="AY9" s="298">
        <f t="shared" si="5"/>
        <v>0</v>
      </c>
      <c r="AZ9" s="298">
        <f>IF(AZ$7=M9,$I9,0)</f>
        <v>0</v>
      </c>
      <c r="BA9" s="407">
        <f>SUM(AV9:AZ9)</f>
        <v>0</v>
      </c>
      <c r="BB9" s="408">
        <f>BA9/AA9</f>
        <v>0</v>
      </c>
    </row>
    <row r="10" spans="1:136" s="270" customFormat="1" ht="60" hidden="1" x14ac:dyDescent="0.35">
      <c r="A10" s="282" t="s">
        <v>64</v>
      </c>
      <c r="B10" s="283" t="s">
        <v>430</v>
      </c>
      <c r="C10" s="282" t="s">
        <v>71</v>
      </c>
      <c r="D10" s="269" t="s">
        <v>852</v>
      </c>
      <c r="E10" s="284" t="s">
        <v>430</v>
      </c>
      <c r="F10" s="282" t="s">
        <v>710</v>
      </c>
      <c r="G10" s="283" t="s">
        <v>215</v>
      </c>
      <c r="H10" s="278" t="s">
        <v>697</v>
      </c>
      <c r="I10" s="268" t="s">
        <v>1269</v>
      </c>
      <c r="J10" s="269" t="s">
        <v>882</v>
      </c>
      <c r="K10" s="269" t="s">
        <v>880</v>
      </c>
      <c r="L10" s="269"/>
      <c r="M10" s="269" t="s">
        <v>845</v>
      </c>
      <c r="N10" s="285">
        <v>45565</v>
      </c>
      <c r="O10" s="286" t="s">
        <v>887</v>
      </c>
      <c r="P10" s="287" t="s">
        <v>70</v>
      </c>
      <c r="Q10" s="290" t="s">
        <v>16</v>
      </c>
      <c r="R10" s="290">
        <v>1</v>
      </c>
      <c r="S10" s="290" t="s">
        <v>69</v>
      </c>
      <c r="T10" s="290" t="s">
        <v>179</v>
      </c>
      <c r="U10" s="295">
        <v>2</v>
      </c>
      <c r="V10" s="296">
        <v>0</v>
      </c>
      <c r="W10" s="297">
        <v>0</v>
      </c>
      <c r="X10" s="278"/>
      <c r="Y10" s="278"/>
      <c r="Z10" s="278"/>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78"/>
      <c r="AW10" s="278"/>
      <c r="AX10" s="278"/>
      <c r="AY10" s="278"/>
      <c r="AZ10" s="278"/>
      <c r="BA10" s="290"/>
      <c r="BB10" s="290"/>
    </row>
    <row r="11" spans="1:136" s="270" customFormat="1" ht="60" hidden="1" x14ac:dyDescent="0.35">
      <c r="A11" s="282" t="s">
        <v>64</v>
      </c>
      <c r="B11" s="283" t="s">
        <v>430</v>
      </c>
      <c r="C11" s="282" t="s">
        <v>71</v>
      </c>
      <c r="D11" s="269" t="s">
        <v>852</v>
      </c>
      <c r="E11" s="284" t="s">
        <v>430</v>
      </c>
      <c r="F11" s="282" t="s">
        <v>710</v>
      </c>
      <c r="G11" s="283" t="s">
        <v>215</v>
      </c>
      <c r="H11" s="278" t="s">
        <v>698</v>
      </c>
      <c r="I11" s="268" t="s">
        <v>1269</v>
      </c>
      <c r="J11" s="269" t="s">
        <v>882</v>
      </c>
      <c r="K11" s="269" t="s">
        <v>880</v>
      </c>
      <c r="L11" s="269"/>
      <c r="M11" s="269" t="s">
        <v>845</v>
      </c>
      <c r="N11" s="285">
        <v>45565</v>
      </c>
      <c r="O11" s="286" t="s">
        <v>887</v>
      </c>
      <c r="P11" s="287" t="s">
        <v>70</v>
      </c>
      <c r="Q11" s="290">
        <v>1</v>
      </c>
      <c r="R11" s="290" t="s">
        <v>69</v>
      </c>
      <c r="S11" s="290" t="s">
        <v>179</v>
      </c>
      <c r="T11" s="295">
        <v>2</v>
      </c>
      <c r="U11" s="290"/>
      <c r="V11" s="290"/>
      <c r="W11" s="290"/>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258"/>
      <c r="AZ11" s="258"/>
      <c r="BA11" s="258"/>
      <c r="BB11" s="258"/>
    </row>
    <row r="12" spans="1:136" s="270" customFormat="1" ht="60" hidden="1" x14ac:dyDescent="0.35">
      <c r="A12" s="504" t="s">
        <v>64</v>
      </c>
      <c r="B12" s="505" t="s">
        <v>430</v>
      </c>
      <c r="C12" s="504" t="s">
        <v>71</v>
      </c>
      <c r="D12" s="506" t="s">
        <v>852</v>
      </c>
      <c r="E12" s="507" t="s">
        <v>430</v>
      </c>
      <c r="F12" s="504" t="s">
        <v>710</v>
      </c>
      <c r="G12" s="505" t="s">
        <v>215</v>
      </c>
      <c r="H12" s="278" t="s">
        <v>700</v>
      </c>
      <c r="I12" s="508" t="s">
        <v>1269</v>
      </c>
      <c r="J12" s="506" t="s">
        <v>882</v>
      </c>
      <c r="K12" s="506" t="s">
        <v>880</v>
      </c>
      <c r="L12" s="269"/>
      <c r="M12" s="269" t="s">
        <v>845</v>
      </c>
      <c r="N12" s="509">
        <v>45565</v>
      </c>
      <c r="O12" s="510" t="s">
        <v>887</v>
      </c>
      <c r="P12" s="287" t="s">
        <v>70</v>
      </c>
      <c r="Q12" s="511" t="s">
        <v>69</v>
      </c>
      <c r="R12" s="511" t="s">
        <v>179</v>
      </c>
      <c r="S12" s="512">
        <v>2</v>
      </c>
      <c r="T12" s="511"/>
      <c r="U12" s="513"/>
      <c r="V12" s="258"/>
      <c r="W12" s="258"/>
      <c r="X12" s="258"/>
      <c r="Y12" s="258"/>
      <c r="Z12" s="258"/>
      <c r="AA12" s="513"/>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513"/>
      <c r="BB12" s="513"/>
    </row>
    <row r="13" spans="1:136" s="273" customFormat="1" ht="61" x14ac:dyDescent="0.35">
      <c r="A13" s="311" t="s">
        <v>64</v>
      </c>
      <c r="B13" s="311" t="s">
        <v>771</v>
      </c>
      <c r="C13" s="311" t="s">
        <v>1198</v>
      </c>
      <c r="D13" s="340" t="s">
        <v>70</v>
      </c>
      <c r="E13" s="311" t="s">
        <v>465</v>
      </c>
      <c r="F13" s="311" t="s">
        <v>711</v>
      </c>
      <c r="G13" s="311" t="s">
        <v>186</v>
      </c>
      <c r="H13" s="340" t="s">
        <v>696</v>
      </c>
      <c r="I13" s="343">
        <v>1</v>
      </c>
      <c r="J13" s="340" t="s">
        <v>839</v>
      </c>
      <c r="K13" s="340" t="s">
        <v>1140</v>
      </c>
      <c r="L13" s="380"/>
      <c r="M13" s="370" t="s">
        <v>845</v>
      </c>
      <c r="N13" s="354">
        <v>45565</v>
      </c>
      <c r="O13" s="354" t="s">
        <v>887</v>
      </c>
      <c r="P13" s="381" t="s">
        <v>70</v>
      </c>
      <c r="Q13" s="311" t="s">
        <v>72</v>
      </c>
      <c r="R13" s="287" t="s">
        <v>16</v>
      </c>
      <c r="S13" s="287">
        <v>3</v>
      </c>
      <c r="T13" s="287" t="s">
        <v>73</v>
      </c>
      <c r="U13" s="287" t="s">
        <v>181</v>
      </c>
      <c r="V13" s="311">
        <v>1</v>
      </c>
      <c r="W13" s="382">
        <v>1</v>
      </c>
      <c r="X13" s="289">
        <v>1</v>
      </c>
      <c r="Y13" s="289">
        <v>1</v>
      </c>
      <c r="Z13" s="371">
        <v>1</v>
      </c>
      <c r="AA13" s="462">
        <f>SUM(V13:Z13)</f>
        <v>5</v>
      </c>
      <c r="AB13" s="383" t="str">
        <f t="shared" ref="AB13:AE14" si="6">IF(AV$7=H13,$K13,0)</f>
        <v xml:space="preserve">DCR administers funds for conservation programs that Soil and Water Conservation Districts deliver to the agricultural community. Some of these programs include the Virginia Agricultural Best Management Practices Cost-Share, Agricultural BMP Tax Credit, and Conservation Reserve Enhancement Programs. </v>
      </c>
      <c r="AC13" s="298">
        <f t="shared" si="6"/>
        <v>0</v>
      </c>
      <c r="AD13" s="298">
        <f t="shared" si="6"/>
        <v>0</v>
      </c>
      <c r="AE13" s="298">
        <f t="shared" si="6"/>
        <v>0</v>
      </c>
      <c r="AF13" s="298">
        <f>IF(AZ$7=M13,$K13,0)</f>
        <v>0</v>
      </c>
      <c r="AG13" s="355" t="str">
        <f t="shared" ref="AG13:AJ14" si="7">IF(AV$7=H13,$J13,0)</f>
        <v>Active</v>
      </c>
      <c r="AH13" s="298">
        <f t="shared" si="7"/>
        <v>0</v>
      </c>
      <c r="AI13" s="298">
        <f t="shared" si="7"/>
        <v>0</v>
      </c>
      <c r="AJ13" s="298">
        <f t="shared" si="7"/>
        <v>0</v>
      </c>
      <c r="AK13" s="298">
        <f>IF(AZ$7=M13,$J13,0)</f>
        <v>0</v>
      </c>
      <c r="AL13" s="355" t="str">
        <f t="shared" ref="AL13:AO14" si="8">IF(AV$7=H13,$D13,0)</f>
        <v>DCR</v>
      </c>
      <c r="AM13" s="298">
        <f t="shared" si="8"/>
        <v>0</v>
      </c>
      <c r="AN13" s="298">
        <f t="shared" si="8"/>
        <v>0</v>
      </c>
      <c r="AO13" s="298">
        <f t="shared" si="8"/>
        <v>0</v>
      </c>
      <c r="AP13" s="298">
        <f>IF(AZ$7=M13,$D13,0)</f>
        <v>0</v>
      </c>
      <c r="AQ13" s="298" t="str">
        <f t="shared" ref="AQ13:AT14" si="9">IF(AV$7=H13,$M13,0)</f>
        <v>[DEQ Staff]</v>
      </c>
      <c r="AR13" s="298">
        <f t="shared" si="9"/>
        <v>0</v>
      </c>
      <c r="AS13" s="298">
        <f t="shared" si="9"/>
        <v>0</v>
      </c>
      <c r="AT13" s="298">
        <f t="shared" si="9"/>
        <v>0</v>
      </c>
      <c r="AU13" s="298">
        <f>IF(AZ$7=M13,$M13,0)</f>
        <v>0</v>
      </c>
      <c r="AV13" s="461">
        <f t="shared" ref="AV13" si="10">IF(AV$7=H13,$I13,0)</f>
        <v>1</v>
      </c>
      <c r="AW13" s="298">
        <f t="shared" ref="AW13" si="11">IF(AW$7=I13,$I13,0)</f>
        <v>0</v>
      </c>
      <c r="AX13" s="298">
        <f t="shared" ref="AX13" si="12">IF(AX$7=J13,$I13,0)</f>
        <v>0</v>
      </c>
      <c r="AY13" s="298">
        <f t="shared" ref="AY13" si="13">IF(AY$7=K13,$I13,0)</f>
        <v>0</v>
      </c>
      <c r="AZ13" s="372">
        <f>IF(AZ$7=M13,$I13,0)</f>
        <v>0</v>
      </c>
      <c r="BA13" s="462">
        <f>SUM(AV13:AZ13)</f>
        <v>1</v>
      </c>
      <c r="BB13" s="432">
        <f>BA13/AA13</f>
        <v>0.2</v>
      </c>
    </row>
    <row r="14" spans="1:136" s="270" customFormat="1" ht="60" hidden="1" x14ac:dyDescent="0.35">
      <c r="A14" s="395" t="s">
        <v>64</v>
      </c>
      <c r="B14" s="396" t="s">
        <v>771</v>
      </c>
      <c r="C14" s="395" t="s">
        <v>74</v>
      </c>
      <c r="D14" s="397" t="s">
        <v>852</v>
      </c>
      <c r="E14" s="398" t="s">
        <v>465</v>
      </c>
      <c r="F14" s="395" t="s">
        <v>711</v>
      </c>
      <c r="G14" s="396" t="s">
        <v>186</v>
      </c>
      <c r="H14" s="400" t="s">
        <v>699</v>
      </c>
      <c r="I14" s="401" t="s">
        <v>1269</v>
      </c>
      <c r="J14" s="397"/>
      <c r="K14" s="397" t="s">
        <v>880</v>
      </c>
      <c r="L14" s="269"/>
      <c r="M14" s="269" t="s">
        <v>845</v>
      </c>
      <c r="N14" s="402">
        <v>45565</v>
      </c>
      <c r="O14" s="403" t="s">
        <v>887</v>
      </c>
      <c r="P14" s="287" t="s">
        <v>70</v>
      </c>
      <c r="Q14" s="404" t="s">
        <v>72</v>
      </c>
      <c r="R14" s="405" t="s">
        <v>16</v>
      </c>
      <c r="S14" s="405">
        <v>3</v>
      </c>
      <c r="T14" s="405" t="s">
        <v>73</v>
      </c>
      <c r="U14" s="405" t="s">
        <v>181</v>
      </c>
      <c r="V14" s="404">
        <v>1</v>
      </c>
      <c r="W14" s="289">
        <v>1</v>
      </c>
      <c r="X14" s="289">
        <v>1</v>
      </c>
      <c r="Y14" s="289">
        <v>1</v>
      </c>
      <c r="Z14" s="289">
        <v>1</v>
      </c>
      <c r="AA14" s="406">
        <f>SUM(V14:Z14)</f>
        <v>5</v>
      </c>
      <c r="AB14" s="298">
        <f t="shared" si="6"/>
        <v>0</v>
      </c>
      <c r="AC14" s="298">
        <f t="shared" si="6"/>
        <v>0</v>
      </c>
      <c r="AD14" s="298">
        <f t="shared" si="6"/>
        <v>0</v>
      </c>
      <c r="AE14" s="298">
        <f t="shared" si="6"/>
        <v>0</v>
      </c>
      <c r="AF14" s="298">
        <f>IF(AZ$7=M14,$K14,0)</f>
        <v>0</v>
      </c>
      <c r="AG14" s="298">
        <f t="shared" si="7"/>
        <v>0</v>
      </c>
      <c r="AH14" s="298">
        <f t="shared" si="7"/>
        <v>0</v>
      </c>
      <c r="AI14" s="298">
        <f t="shared" si="7"/>
        <v>0</v>
      </c>
      <c r="AJ14" s="298">
        <f t="shared" si="7"/>
        <v>0</v>
      </c>
      <c r="AK14" s="298">
        <f>IF(AZ$7=M14,$J14,0)</f>
        <v>0</v>
      </c>
      <c r="AL14" s="298">
        <f t="shared" si="8"/>
        <v>0</v>
      </c>
      <c r="AM14" s="298">
        <f t="shared" si="8"/>
        <v>0</v>
      </c>
      <c r="AN14" s="298">
        <f t="shared" si="8"/>
        <v>0</v>
      </c>
      <c r="AO14" s="298">
        <f t="shared" si="8"/>
        <v>0</v>
      </c>
      <c r="AP14" s="298">
        <f>IF(AZ$7=M14,$D14,0)</f>
        <v>0</v>
      </c>
      <c r="AQ14" s="298">
        <f t="shared" si="9"/>
        <v>0</v>
      </c>
      <c r="AR14" s="298">
        <f t="shared" si="9"/>
        <v>0</v>
      </c>
      <c r="AS14" s="298">
        <f t="shared" si="9"/>
        <v>0</v>
      </c>
      <c r="AT14" s="298">
        <f t="shared" si="9"/>
        <v>0</v>
      </c>
      <c r="AU14" s="298">
        <f>IF(AZ$7=M14,$M14,0)</f>
        <v>0</v>
      </c>
      <c r="AV14" s="298">
        <f t="shared" ref="AV14:AY14" si="14">IF(AV$7=H14,$I14,0)</f>
        <v>0</v>
      </c>
      <c r="AW14" s="298">
        <f t="shared" si="14"/>
        <v>0</v>
      </c>
      <c r="AX14" s="298">
        <f t="shared" si="14"/>
        <v>0</v>
      </c>
      <c r="AY14" s="298">
        <f t="shared" si="14"/>
        <v>0</v>
      </c>
      <c r="AZ14" s="298">
        <f>IF(AZ$7=M14,$I14,0)</f>
        <v>0</v>
      </c>
      <c r="BA14" s="407">
        <f>SUM(AV14:AZ14)</f>
        <v>0</v>
      </c>
      <c r="BB14" s="408">
        <f>BA14/AA14</f>
        <v>0</v>
      </c>
    </row>
    <row r="15" spans="1:136" s="270" customFormat="1" ht="60" hidden="1" x14ac:dyDescent="0.35">
      <c r="A15" s="282" t="s">
        <v>64</v>
      </c>
      <c r="B15" s="283" t="s">
        <v>771</v>
      </c>
      <c r="C15" s="282" t="s">
        <v>74</v>
      </c>
      <c r="D15" s="269" t="s">
        <v>852</v>
      </c>
      <c r="E15" s="284" t="s">
        <v>465</v>
      </c>
      <c r="F15" s="282" t="s">
        <v>711</v>
      </c>
      <c r="G15" s="283" t="s">
        <v>186</v>
      </c>
      <c r="H15" s="278" t="s">
        <v>697</v>
      </c>
      <c r="I15" s="268" t="s">
        <v>1269</v>
      </c>
      <c r="J15" s="269" t="s">
        <v>882</v>
      </c>
      <c r="K15" s="269" t="s">
        <v>880</v>
      </c>
      <c r="L15" s="269"/>
      <c r="M15" s="269" t="s">
        <v>845</v>
      </c>
      <c r="N15" s="285">
        <v>45565</v>
      </c>
      <c r="O15" s="286" t="s">
        <v>887</v>
      </c>
      <c r="P15" s="287" t="s">
        <v>70</v>
      </c>
      <c r="Q15" s="290" t="s">
        <v>16</v>
      </c>
      <c r="R15" s="290">
        <v>3</v>
      </c>
      <c r="S15" s="290" t="s">
        <v>73</v>
      </c>
      <c r="T15" s="290" t="s">
        <v>181</v>
      </c>
      <c r="U15" s="295">
        <v>5</v>
      </c>
      <c r="V15" s="296">
        <v>0</v>
      </c>
      <c r="W15" s="297">
        <v>0</v>
      </c>
      <c r="X15" s="278"/>
      <c r="Y15" s="278"/>
      <c r="Z15" s="278"/>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78"/>
      <c r="AW15" s="278"/>
      <c r="AX15" s="278"/>
      <c r="AY15" s="278"/>
      <c r="AZ15" s="278"/>
      <c r="BA15" s="290"/>
      <c r="BB15" s="290"/>
    </row>
    <row r="16" spans="1:136" s="270" customFormat="1" ht="60" hidden="1" x14ac:dyDescent="0.35">
      <c r="A16" s="282" t="s">
        <v>64</v>
      </c>
      <c r="B16" s="283" t="s">
        <v>771</v>
      </c>
      <c r="C16" s="282" t="s">
        <v>74</v>
      </c>
      <c r="D16" s="269" t="s">
        <v>852</v>
      </c>
      <c r="E16" s="284" t="s">
        <v>465</v>
      </c>
      <c r="F16" s="282" t="s">
        <v>711</v>
      </c>
      <c r="G16" s="283" t="s">
        <v>186</v>
      </c>
      <c r="H16" s="278" t="s">
        <v>698</v>
      </c>
      <c r="I16" s="268" t="s">
        <v>1269</v>
      </c>
      <c r="J16" s="269" t="s">
        <v>882</v>
      </c>
      <c r="K16" s="269" t="s">
        <v>880</v>
      </c>
      <c r="L16" s="269"/>
      <c r="M16" s="269" t="s">
        <v>845</v>
      </c>
      <c r="N16" s="285">
        <v>45565</v>
      </c>
      <c r="O16" s="286" t="s">
        <v>887</v>
      </c>
      <c r="P16" s="287" t="s">
        <v>70</v>
      </c>
      <c r="Q16" s="290">
        <v>3</v>
      </c>
      <c r="R16" s="290" t="s">
        <v>73</v>
      </c>
      <c r="S16" s="290" t="s">
        <v>181</v>
      </c>
      <c r="T16" s="295">
        <v>5</v>
      </c>
      <c r="U16" s="290"/>
      <c r="V16" s="290"/>
      <c r="W16" s="290"/>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row>
    <row r="17" spans="1:54" s="270" customFormat="1" ht="60" hidden="1" x14ac:dyDescent="0.35">
      <c r="A17" s="504" t="s">
        <v>64</v>
      </c>
      <c r="B17" s="505" t="s">
        <v>771</v>
      </c>
      <c r="C17" s="504" t="s">
        <v>74</v>
      </c>
      <c r="D17" s="506" t="s">
        <v>852</v>
      </c>
      <c r="E17" s="507" t="s">
        <v>465</v>
      </c>
      <c r="F17" s="504" t="s">
        <v>711</v>
      </c>
      <c r="G17" s="505" t="s">
        <v>186</v>
      </c>
      <c r="H17" s="278" t="s">
        <v>700</v>
      </c>
      <c r="I17" s="508" t="s">
        <v>1269</v>
      </c>
      <c r="J17" s="506" t="s">
        <v>882</v>
      </c>
      <c r="K17" s="506" t="s">
        <v>880</v>
      </c>
      <c r="L17" s="269"/>
      <c r="M17" s="269" t="s">
        <v>845</v>
      </c>
      <c r="N17" s="509">
        <v>45565</v>
      </c>
      <c r="O17" s="510" t="s">
        <v>887</v>
      </c>
      <c r="P17" s="287" t="s">
        <v>70</v>
      </c>
      <c r="Q17" s="511" t="s">
        <v>73</v>
      </c>
      <c r="R17" s="511" t="s">
        <v>181</v>
      </c>
      <c r="S17" s="512">
        <v>5</v>
      </c>
      <c r="T17" s="511"/>
      <c r="U17" s="513"/>
      <c r="V17" s="258"/>
      <c r="W17" s="258"/>
      <c r="X17" s="258"/>
      <c r="Y17" s="258"/>
      <c r="Z17" s="258"/>
      <c r="AA17" s="513"/>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513"/>
      <c r="BB17" s="513"/>
    </row>
    <row r="18" spans="1:54" s="273" customFormat="1" ht="60" x14ac:dyDescent="0.35">
      <c r="A18" s="311" t="s">
        <v>64</v>
      </c>
      <c r="B18" s="311" t="s">
        <v>771</v>
      </c>
      <c r="C18" s="311" t="s">
        <v>74</v>
      </c>
      <c r="D18" s="340" t="s">
        <v>70</v>
      </c>
      <c r="E18" s="311" t="s">
        <v>468</v>
      </c>
      <c r="F18" s="311" t="s">
        <v>712</v>
      </c>
      <c r="G18" s="311" t="s">
        <v>1091</v>
      </c>
      <c r="H18" s="340" t="s">
        <v>696</v>
      </c>
      <c r="I18" s="343">
        <v>1</v>
      </c>
      <c r="J18" s="340" t="s">
        <v>839</v>
      </c>
      <c r="K18" s="340" t="s">
        <v>1141</v>
      </c>
      <c r="L18" s="380"/>
      <c r="M18" s="370" t="s">
        <v>845</v>
      </c>
      <c r="N18" s="354">
        <v>45565</v>
      </c>
      <c r="O18" s="354" t="s">
        <v>887</v>
      </c>
      <c r="P18" s="381" t="s">
        <v>70</v>
      </c>
      <c r="Q18" s="311" t="s">
        <v>219</v>
      </c>
      <c r="R18" s="287" t="s">
        <v>16</v>
      </c>
      <c r="S18" s="287">
        <v>3</v>
      </c>
      <c r="T18" s="287" t="s">
        <v>73</v>
      </c>
      <c r="U18" s="287" t="s">
        <v>181</v>
      </c>
      <c r="V18" s="311">
        <v>1</v>
      </c>
      <c r="W18" s="382">
        <v>1</v>
      </c>
      <c r="X18" s="289">
        <v>1</v>
      </c>
      <c r="Y18" s="289">
        <v>1</v>
      </c>
      <c r="Z18" s="371">
        <v>1</v>
      </c>
      <c r="AA18" s="462">
        <f>SUM(V18:Z18)</f>
        <v>5</v>
      </c>
      <c r="AB18" s="383" t="str">
        <f t="shared" ref="AB18:AE19" si="15">IF(AV$7=H18,$K18,0)</f>
        <v xml:space="preserve">Currently, there are over 353,762 active nutrient management planned acres in the Commonwealth that were developed by DCR staff </v>
      </c>
      <c r="AC18" s="298">
        <f t="shared" si="15"/>
        <v>0</v>
      </c>
      <c r="AD18" s="298">
        <f t="shared" si="15"/>
        <v>0</v>
      </c>
      <c r="AE18" s="298">
        <f t="shared" si="15"/>
        <v>0</v>
      </c>
      <c r="AF18" s="298">
        <f>IF(AZ$7=M18,$K18,0)</f>
        <v>0</v>
      </c>
      <c r="AG18" s="355" t="str">
        <f t="shared" ref="AG18:AJ19" si="16">IF(AV$7=H18,$J18,0)</f>
        <v>Active</v>
      </c>
      <c r="AH18" s="298">
        <f t="shared" si="16"/>
        <v>0</v>
      </c>
      <c r="AI18" s="298">
        <f t="shared" si="16"/>
        <v>0</v>
      </c>
      <c r="AJ18" s="298">
        <f t="shared" si="16"/>
        <v>0</v>
      </c>
      <c r="AK18" s="298">
        <f>IF(AZ$7=M18,$J18,0)</f>
        <v>0</v>
      </c>
      <c r="AL18" s="355" t="str">
        <f t="shared" ref="AL18:AO19" si="17">IF(AV$7=H18,$D18,0)</f>
        <v>DCR</v>
      </c>
      <c r="AM18" s="298">
        <f t="shared" si="17"/>
        <v>0</v>
      </c>
      <c r="AN18" s="298">
        <f t="shared" si="17"/>
        <v>0</v>
      </c>
      <c r="AO18" s="298">
        <f t="shared" si="17"/>
        <v>0</v>
      </c>
      <c r="AP18" s="298">
        <f>IF(AZ$7=M18,$D18,0)</f>
        <v>0</v>
      </c>
      <c r="AQ18" s="298" t="str">
        <f t="shared" ref="AQ18:AT19" si="18">IF(AV$7=H18,$M18,0)</f>
        <v>[DEQ Staff]</v>
      </c>
      <c r="AR18" s="298">
        <f t="shared" si="18"/>
        <v>0</v>
      </c>
      <c r="AS18" s="298">
        <f t="shared" si="18"/>
        <v>0</v>
      </c>
      <c r="AT18" s="298">
        <f t="shared" si="18"/>
        <v>0</v>
      </c>
      <c r="AU18" s="298">
        <f>IF(AZ$7=M18,$M18,0)</f>
        <v>0</v>
      </c>
      <c r="AV18" s="461">
        <f t="shared" ref="AV18" si="19">IF(AV$7=H18,$I18,0)</f>
        <v>1</v>
      </c>
      <c r="AW18" s="298">
        <f t="shared" ref="AW18" si="20">IF(AW$7=I18,$I18,0)</f>
        <v>0</v>
      </c>
      <c r="AX18" s="298">
        <f t="shared" ref="AX18" si="21">IF(AX$7=J18,$I18,0)</f>
        <v>0</v>
      </c>
      <c r="AY18" s="298">
        <f t="shared" ref="AY18" si="22">IF(AY$7=K18,$I18,0)</f>
        <v>0</v>
      </c>
      <c r="AZ18" s="372">
        <f>IF(AZ$7=M18,$I18,0)</f>
        <v>0</v>
      </c>
      <c r="BA18" s="462">
        <f>SUM(AV18:AZ18)</f>
        <v>1</v>
      </c>
      <c r="BB18" s="432">
        <f>BA18/AA18</f>
        <v>0.2</v>
      </c>
    </row>
    <row r="19" spans="1:54" s="270" customFormat="1" ht="60" hidden="1" x14ac:dyDescent="0.35">
      <c r="A19" s="395" t="s">
        <v>64</v>
      </c>
      <c r="B19" s="396" t="s">
        <v>771</v>
      </c>
      <c r="C19" s="395" t="s">
        <v>74</v>
      </c>
      <c r="D19" s="397" t="s">
        <v>852</v>
      </c>
      <c r="E19" s="398" t="s">
        <v>468</v>
      </c>
      <c r="F19" s="395" t="s">
        <v>712</v>
      </c>
      <c r="G19" s="396" t="s">
        <v>224</v>
      </c>
      <c r="H19" s="400" t="s">
        <v>699</v>
      </c>
      <c r="I19" s="401" t="s">
        <v>1269</v>
      </c>
      <c r="J19" s="397" t="s">
        <v>882</v>
      </c>
      <c r="K19" s="397" t="s">
        <v>880</v>
      </c>
      <c r="L19" s="269"/>
      <c r="M19" s="269" t="s">
        <v>845</v>
      </c>
      <c r="N19" s="402">
        <v>45565</v>
      </c>
      <c r="O19" s="403" t="s">
        <v>887</v>
      </c>
      <c r="P19" s="287" t="s">
        <v>70</v>
      </c>
      <c r="Q19" s="404" t="s">
        <v>219</v>
      </c>
      <c r="R19" s="405" t="s">
        <v>16</v>
      </c>
      <c r="S19" s="405">
        <v>3</v>
      </c>
      <c r="T19" s="405" t="s">
        <v>73</v>
      </c>
      <c r="U19" s="405" t="s">
        <v>181</v>
      </c>
      <c r="V19" s="404">
        <v>1</v>
      </c>
      <c r="W19" s="289">
        <v>1</v>
      </c>
      <c r="X19" s="289">
        <v>1</v>
      </c>
      <c r="Y19" s="289">
        <v>1</v>
      </c>
      <c r="Z19" s="289">
        <v>1</v>
      </c>
      <c r="AA19" s="406">
        <f>SUM(V19:Z19)</f>
        <v>5</v>
      </c>
      <c r="AB19" s="298">
        <f t="shared" si="15"/>
        <v>0</v>
      </c>
      <c r="AC19" s="298">
        <f t="shared" si="15"/>
        <v>0</v>
      </c>
      <c r="AD19" s="298">
        <f t="shared" si="15"/>
        <v>0</v>
      </c>
      <c r="AE19" s="298">
        <f t="shared" si="15"/>
        <v>0</v>
      </c>
      <c r="AF19" s="298">
        <f>IF(AZ$7=M19,$K19,0)</f>
        <v>0</v>
      </c>
      <c r="AG19" s="298">
        <f t="shared" si="16"/>
        <v>0</v>
      </c>
      <c r="AH19" s="298">
        <f t="shared" si="16"/>
        <v>0</v>
      </c>
      <c r="AI19" s="298">
        <f t="shared" si="16"/>
        <v>0</v>
      </c>
      <c r="AJ19" s="298">
        <f t="shared" si="16"/>
        <v>0</v>
      </c>
      <c r="AK19" s="298">
        <f>IF(AZ$7=M19,$J19,0)</f>
        <v>0</v>
      </c>
      <c r="AL19" s="298">
        <f t="shared" si="17"/>
        <v>0</v>
      </c>
      <c r="AM19" s="298">
        <f t="shared" si="17"/>
        <v>0</v>
      </c>
      <c r="AN19" s="298">
        <f t="shared" si="17"/>
        <v>0</v>
      </c>
      <c r="AO19" s="298">
        <f t="shared" si="17"/>
        <v>0</v>
      </c>
      <c r="AP19" s="298">
        <f>IF(AZ$7=M19,$D19,0)</f>
        <v>0</v>
      </c>
      <c r="AQ19" s="298">
        <f t="shared" si="18"/>
        <v>0</v>
      </c>
      <c r="AR19" s="298">
        <f t="shared" si="18"/>
        <v>0</v>
      </c>
      <c r="AS19" s="298">
        <f t="shared" si="18"/>
        <v>0</v>
      </c>
      <c r="AT19" s="298">
        <f t="shared" si="18"/>
        <v>0</v>
      </c>
      <c r="AU19" s="298">
        <f>IF(AZ$7=M19,$M19,0)</f>
        <v>0</v>
      </c>
      <c r="AV19" s="298">
        <f t="shared" ref="AV19:AY19" si="23">IF(AV$7=H19,$I19,0)</f>
        <v>0</v>
      </c>
      <c r="AW19" s="298">
        <f t="shared" si="23"/>
        <v>0</v>
      </c>
      <c r="AX19" s="298">
        <f t="shared" si="23"/>
        <v>0</v>
      </c>
      <c r="AY19" s="298">
        <f t="shared" si="23"/>
        <v>0</v>
      </c>
      <c r="AZ19" s="298">
        <f>IF(AZ$7=M19,$I19,0)</f>
        <v>0</v>
      </c>
      <c r="BA19" s="407">
        <f>SUM(AV19:AZ19)</f>
        <v>0</v>
      </c>
      <c r="BB19" s="408">
        <f>BA19/AA19</f>
        <v>0</v>
      </c>
    </row>
    <row r="20" spans="1:54" s="270" customFormat="1" ht="60" hidden="1" x14ac:dyDescent="0.35">
      <c r="A20" s="282" t="s">
        <v>64</v>
      </c>
      <c r="B20" s="283" t="s">
        <v>771</v>
      </c>
      <c r="C20" s="282" t="s">
        <v>74</v>
      </c>
      <c r="D20" s="269" t="s">
        <v>852</v>
      </c>
      <c r="E20" s="284" t="s">
        <v>468</v>
      </c>
      <c r="F20" s="282" t="s">
        <v>712</v>
      </c>
      <c r="G20" s="283" t="s">
        <v>224</v>
      </c>
      <c r="H20" s="278" t="s">
        <v>697</v>
      </c>
      <c r="I20" s="268" t="s">
        <v>1269</v>
      </c>
      <c r="J20" s="269" t="s">
        <v>882</v>
      </c>
      <c r="K20" s="269" t="s">
        <v>880</v>
      </c>
      <c r="L20" s="269"/>
      <c r="M20" s="269" t="s">
        <v>845</v>
      </c>
      <c r="N20" s="285">
        <v>45565</v>
      </c>
      <c r="O20" s="286" t="s">
        <v>887</v>
      </c>
      <c r="P20" s="287" t="s">
        <v>70</v>
      </c>
      <c r="Q20" s="290" t="s">
        <v>16</v>
      </c>
      <c r="R20" s="290">
        <v>3</v>
      </c>
      <c r="S20" s="290" t="s">
        <v>73</v>
      </c>
      <c r="T20" s="290" t="s">
        <v>181</v>
      </c>
      <c r="U20" s="295">
        <v>5</v>
      </c>
      <c r="V20" s="296">
        <v>0</v>
      </c>
      <c r="W20" s="297">
        <v>0</v>
      </c>
      <c r="X20" s="278"/>
      <c r="Y20" s="278"/>
      <c r="Z20" s="278"/>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78"/>
      <c r="AW20" s="278"/>
      <c r="AX20" s="278"/>
      <c r="AY20" s="278"/>
      <c r="AZ20" s="278"/>
      <c r="BA20" s="290"/>
      <c r="BB20" s="290"/>
    </row>
    <row r="21" spans="1:54" s="270" customFormat="1" ht="60" hidden="1" x14ac:dyDescent="0.35">
      <c r="A21" s="282" t="s">
        <v>64</v>
      </c>
      <c r="B21" s="283" t="s">
        <v>771</v>
      </c>
      <c r="C21" s="282" t="s">
        <v>74</v>
      </c>
      <c r="D21" s="269" t="s">
        <v>852</v>
      </c>
      <c r="E21" s="284" t="s">
        <v>468</v>
      </c>
      <c r="F21" s="282" t="s">
        <v>712</v>
      </c>
      <c r="G21" s="283" t="s">
        <v>224</v>
      </c>
      <c r="H21" s="278" t="s">
        <v>698</v>
      </c>
      <c r="I21" s="268" t="s">
        <v>1269</v>
      </c>
      <c r="J21" s="269" t="s">
        <v>882</v>
      </c>
      <c r="K21" s="269" t="s">
        <v>880</v>
      </c>
      <c r="L21" s="269"/>
      <c r="M21" s="269" t="s">
        <v>845</v>
      </c>
      <c r="N21" s="285">
        <v>45565</v>
      </c>
      <c r="O21" s="286" t="s">
        <v>887</v>
      </c>
      <c r="P21" s="287" t="s">
        <v>70</v>
      </c>
      <c r="Q21" s="290">
        <v>3</v>
      </c>
      <c r="R21" s="290" t="s">
        <v>73</v>
      </c>
      <c r="S21" s="290" t="s">
        <v>181</v>
      </c>
      <c r="T21" s="295">
        <v>5</v>
      </c>
      <c r="U21" s="290"/>
      <c r="V21" s="290"/>
      <c r="W21" s="290"/>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row>
    <row r="22" spans="1:54" s="270" customFormat="1" ht="60" hidden="1" x14ac:dyDescent="0.35">
      <c r="A22" s="504" t="s">
        <v>64</v>
      </c>
      <c r="B22" s="505" t="s">
        <v>771</v>
      </c>
      <c r="C22" s="504" t="s">
        <v>74</v>
      </c>
      <c r="D22" s="506" t="s">
        <v>852</v>
      </c>
      <c r="E22" s="507" t="s">
        <v>468</v>
      </c>
      <c r="F22" s="504" t="s">
        <v>712</v>
      </c>
      <c r="G22" s="505" t="s">
        <v>224</v>
      </c>
      <c r="H22" s="278" t="s">
        <v>700</v>
      </c>
      <c r="I22" s="508" t="s">
        <v>1269</v>
      </c>
      <c r="J22" s="506" t="s">
        <v>882</v>
      </c>
      <c r="K22" s="506" t="s">
        <v>880</v>
      </c>
      <c r="L22" s="269"/>
      <c r="M22" s="269" t="s">
        <v>845</v>
      </c>
      <c r="N22" s="509">
        <v>45565</v>
      </c>
      <c r="O22" s="510" t="s">
        <v>887</v>
      </c>
      <c r="P22" s="287" t="s">
        <v>70</v>
      </c>
      <c r="Q22" s="511" t="s">
        <v>73</v>
      </c>
      <c r="R22" s="511" t="s">
        <v>181</v>
      </c>
      <c r="S22" s="512">
        <v>5</v>
      </c>
      <c r="T22" s="511"/>
      <c r="U22" s="513"/>
      <c r="V22" s="258"/>
      <c r="W22" s="258"/>
      <c r="X22" s="258"/>
      <c r="Y22" s="258"/>
      <c r="Z22" s="258"/>
      <c r="AA22" s="513"/>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513"/>
      <c r="BB22" s="513"/>
    </row>
    <row r="23" spans="1:54" s="273" customFormat="1" ht="60" x14ac:dyDescent="0.35">
      <c r="A23" s="311" t="s">
        <v>64</v>
      </c>
      <c r="B23" s="311" t="s">
        <v>771</v>
      </c>
      <c r="C23" s="311" t="s">
        <v>74</v>
      </c>
      <c r="D23" s="340" t="s">
        <v>70</v>
      </c>
      <c r="E23" s="311" t="s">
        <v>469</v>
      </c>
      <c r="F23" s="311" t="s">
        <v>713</v>
      </c>
      <c r="G23" s="311" t="s">
        <v>1131</v>
      </c>
      <c r="H23" s="340" t="s">
        <v>696</v>
      </c>
      <c r="I23" s="343">
        <v>14561</v>
      </c>
      <c r="J23" s="340" t="s">
        <v>839</v>
      </c>
      <c r="K23" s="340" t="s">
        <v>1294</v>
      </c>
      <c r="L23" s="380"/>
      <c r="M23" s="370" t="s">
        <v>845</v>
      </c>
      <c r="N23" s="354">
        <v>45565</v>
      </c>
      <c r="O23" s="354" t="s">
        <v>887</v>
      </c>
      <c r="P23" s="381" t="s">
        <v>70</v>
      </c>
      <c r="Q23" s="311" t="s">
        <v>467</v>
      </c>
      <c r="R23" s="287" t="s">
        <v>16</v>
      </c>
      <c r="S23" s="287">
        <v>3</v>
      </c>
      <c r="T23" s="287" t="s">
        <v>73</v>
      </c>
      <c r="U23" s="287" t="s">
        <v>181</v>
      </c>
      <c r="V23" s="311">
        <v>8000</v>
      </c>
      <c r="W23" s="382">
        <v>8000</v>
      </c>
      <c r="X23" s="289">
        <v>8000</v>
      </c>
      <c r="Y23" s="289">
        <v>8000</v>
      </c>
      <c r="Z23" s="371">
        <v>8000</v>
      </c>
      <c r="AA23" s="462">
        <f>SUM(V23:Z23)</f>
        <v>40000</v>
      </c>
      <c r="AB23" s="383" t="str">
        <f t="shared" ref="AB23:AE24" si="24">IF(AV$7=H23,$K23,0)</f>
        <v>In FY20 within the Bay area a total of 14,561 priority agricultural BMPs were installed, including 363,178 acres of Nutrient management plans written or revised and 172,225 instances of cover crop installed.</v>
      </c>
      <c r="AC23" s="298">
        <f t="shared" si="24"/>
        <v>0</v>
      </c>
      <c r="AD23" s="298">
        <f t="shared" si="24"/>
        <v>0</v>
      </c>
      <c r="AE23" s="298">
        <f t="shared" si="24"/>
        <v>0</v>
      </c>
      <c r="AF23" s="298">
        <f>IF(AZ$7=M23,$K23,0)</f>
        <v>0</v>
      </c>
      <c r="AG23" s="355" t="str">
        <f t="shared" ref="AG23:AJ24" si="25">IF(AV$7=H23,$J23,0)</f>
        <v>Active</v>
      </c>
      <c r="AH23" s="298">
        <f t="shared" si="25"/>
        <v>0</v>
      </c>
      <c r="AI23" s="298">
        <f t="shared" si="25"/>
        <v>0</v>
      </c>
      <c r="AJ23" s="298">
        <f t="shared" si="25"/>
        <v>0</v>
      </c>
      <c r="AK23" s="298">
        <f>IF(AZ$7=M23,$J23,0)</f>
        <v>0</v>
      </c>
      <c r="AL23" s="355" t="str">
        <f t="shared" ref="AL23:AO24" si="26">IF(AV$7=H23,$D23,0)</f>
        <v>DCR</v>
      </c>
      <c r="AM23" s="298">
        <f t="shared" si="26"/>
        <v>0</v>
      </c>
      <c r="AN23" s="298">
        <f t="shared" si="26"/>
        <v>0</v>
      </c>
      <c r="AO23" s="298">
        <f t="shared" si="26"/>
        <v>0</v>
      </c>
      <c r="AP23" s="298">
        <f>IF(AZ$7=M23,$D23,0)</f>
        <v>0</v>
      </c>
      <c r="AQ23" s="298" t="str">
        <f t="shared" ref="AQ23:AT24" si="27">IF(AV$7=H23,$M23,0)</f>
        <v>[DEQ Staff]</v>
      </c>
      <c r="AR23" s="298">
        <f t="shared" si="27"/>
        <v>0</v>
      </c>
      <c r="AS23" s="298">
        <f t="shared" si="27"/>
        <v>0</v>
      </c>
      <c r="AT23" s="298">
        <f t="shared" si="27"/>
        <v>0</v>
      </c>
      <c r="AU23" s="298">
        <f>IF(AZ$7=M23,$M23,0)</f>
        <v>0</v>
      </c>
      <c r="AV23" s="461">
        <f t="shared" ref="AV23" si="28">IF(AV$7=H23,$I23,0)</f>
        <v>14561</v>
      </c>
      <c r="AW23" s="298">
        <f t="shared" ref="AW23" si="29">IF(AW$7=I23,$I23,0)</f>
        <v>0</v>
      </c>
      <c r="AX23" s="298">
        <f t="shared" ref="AX23" si="30">IF(AX$7=J23,$I23,0)</f>
        <v>0</v>
      </c>
      <c r="AY23" s="298">
        <f t="shared" ref="AY23" si="31">IF(AY$7=K23,$I23,0)</f>
        <v>0</v>
      </c>
      <c r="AZ23" s="372">
        <f>IF(AZ$7=M23,$I23,0)</f>
        <v>0</v>
      </c>
      <c r="BA23" s="462">
        <f>SUM(AV23:AZ23)</f>
        <v>14561</v>
      </c>
      <c r="BB23" s="432">
        <f>BA23/AA23</f>
        <v>0.36402499999999999</v>
      </c>
    </row>
    <row r="24" spans="1:54" s="270" customFormat="1" ht="60" hidden="1" x14ac:dyDescent="0.35">
      <c r="A24" s="395" t="s">
        <v>64</v>
      </c>
      <c r="B24" s="396" t="s">
        <v>771</v>
      </c>
      <c r="C24" s="395" t="s">
        <v>74</v>
      </c>
      <c r="D24" s="397" t="s">
        <v>852</v>
      </c>
      <c r="E24" s="398" t="s">
        <v>469</v>
      </c>
      <c r="F24" s="395" t="s">
        <v>713</v>
      </c>
      <c r="G24" s="396" t="s">
        <v>225</v>
      </c>
      <c r="H24" s="400" t="s">
        <v>699</v>
      </c>
      <c r="I24" s="401" t="s">
        <v>1269</v>
      </c>
      <c r="J24" s="397" t="s">
        <v>882</v>
      </c>
      <c r="K24" s="397" t="s">
        <v>880</v>
      </c>
      <c r="L24" s="269"/>
      <c r="M24" s="269" t="s">
        <v>845</v>
      </c>
      <c r="N24" s="402">
        <v>45565</v>
      </c>
      <c r="O24" s="403" t="s">
        <v>887</v>
      </c>
      <c r="P24" s="287" t="s">
        <v>70</v>
      </c>
      <c r="Q24" s="404" t="s">
        <v>467</v>
      </c>
      <c r="R24" s="405" t="s">
        <v>16</v>
      </c>
      <c r="S24" s="405">
        <v>3</v>
      </c>
      <c r="T24" s="405" t="s">
        <v>73</v>
      </c>
      <c r="U24" s="405" t="s">
        <v>181</v>
      </c>
      <c r="V24" s="404">
        <v>1</v>
      </c>
      <c r="W24" s="289">
        <v>1</v>
      </c>
      <c r="X24" s="289">
        <v>1</v>
      </c>
      <c r="Y24" s="289">
        <v>1</v>
      </c>
      <c r="Z24" s="289">
        <v>1</v>
      </c>
      <c r="AA24" s="406">
        <f>SUM(V24:Z24)</f>
        <v>5</v>
      </c>
      <c r="AB24" s="298">
        <f t="shared" si="24"/>
        <v>0</v>
      </c>
      <c r="AC24" s="298">
        <f t="shared" si="24"/>
        <v>0</v>
      </c>
      <c r="AD24" s="298">
        <f t="shared" si="24"/>
        <v>0</v>
      </c>
      <c r="AE24" s="298">
        <f t="shared" si="24"/>
        <v>0</v>
      </c>
      <c r="AF24" s="298">
        <f>IF(AZ$7=M24,$K24,0)</f>
        <v>0</v>
      </c>
      <c r="AG24" s="298">
        <f t="shared" si="25"/>
        <v>0</v>
      </c>
      <c r="AH24" s="298">
        <f t="shared" si="25"/>
        <v>0</v>
      </c>
      <c r="AI24" s="298">
        <f t="shared" si="25"/>
        <v>0</v>
      </c>
      <c r="AJ24" s="298">
        <f t="shared" si="25"/>
        <v>0</v>
      </c>
      <c r="AK24" s="298">
        <f>IF(AZ$7=M24,$J24,0)</f>
        <v>0</v>
      </c>
      <c r="AL24" s="298">
        <f t="shared" si="26"/>
        <v>0</v>
      </c>
      <c r="AM24" s="298">
        <f t="shared" si="26"/>
        <v>0</v>
      </c>
      <c r="AN24" s="298">
        <f t="shared" si="26"/>
        <v>0</v>
      </c>
      <c r="AO24" s="298">
        <f t="shared" si="26"/>
        <v>0</v>
      </c>
      <c r="AP24" s="298">
        <f>IF(AZ$7=M24,$D24,0)</f>
        <v>0</v>
      </c>
      <c r="AQ24" s="298">
        <f t="shared" si="27"/>
        <v>0</v>
      </c>
      <c r="AR24" s="298">
        <f t="shared" si="27"/>
        <v>0</v>
      </c>
      <c r="AS24" s="298">
        <f t="shared" si="27"/>
        <v>0</v>
      </c>
      <c r="AT24" s="298">
        <f t="shared" si="27"/>
        <v>0</v>
      </c>
      <c r="AU24" s="298">
        <f>IF(AZ$7=M24,$M24,0)</f>
        <v>0</v>
      </c>
      <c r="AV24" s="298">
        <f t="shared" ref="AV24:AY24" si="32">IF(AV$7=H24,$I24,0)</f>
        <v>0</v>
      </c>
      <c r="AW24" s="298">
        <f t="shared" si="32"/>
        <v>0</v>
      </c>
      <c r="AX24" s="298">
        <f t="shared" si="32"/>
        <v>0</v>
      </c>
      <c r="AY24" s="298">
        <f t="shared" si="32"/>
        <v>0</v>
      </c>
      <c r="AZ24" s="298">
        <f>IF(AZ$7=M24,$I24,0)</f>
        <v>0</v>
      </c>
      <c r="BA24" s="407">
        <f>SUM(AV24:AZ24)</f>
        <v>0</v>
      </c>
      <c r="BB24" s="408">
        <f>BA24/AA24</f>
        <v>0</v>
      </c>
    </row>
    <row r="25" spans="1:54" s="270" customFormat="1" ht="60" hidden="1" x14ac:dyDescent="0.35">
      <c r="A25" s="282" t="s">
        <v>64</v>
      </c>
      <c r="B25" s="283" t="s">
        <v>771</v>
      </c>
      <c r="C25" s="282" t="s">
        <v>74</v>
      </c>
      <c r="D25" s="269" t="s">
        <v>852</v>
      </c>
      <c r="E25" s="284" t="s">
        <v>469</v>
      </c>
      <c r="F25" s="282" t="s">
        <v>713</v>
      </c>
      <c r="G25" s="283" t="s">
        <v>225</v>
      </c>
      <c r="H25" s="278" t="s">
        <v>697</v>
      </c>
      <c r="I25" s="268" t="s">
        <v>1269</v>
      </c>
      <c r="J25" s="269" t="s">
        <v>882</v>
      </c>
      <c r="K25" s="269" t="s">
        <v>880</v>
      </c>
      <c r="L25" s="269"/>
      <c r="M25" s="269" t="s">
        <v>845</v>
      </c>
      <c r="N25" s="285">
        <v>45565</v>
      </c>
      <c r="O25" s="286" t="s">
        <v>887</v>
      </c>
      <c r="P25" s="287" t="s">
        <v>70</v>
      </c>
      <c r="Q25" s="290" t="s">
        <v>16</v>
      </c>
      <c r="R25" s="290">
        <v>3</v>
      </c>
      <c r="S25" s="290" t="s">
        <v>73</v>
      </c>
      <c r="T25" s="290" t="s">
        <v>181</v>
      </c>
      <c r="U25" s="295">
        <v>5</v>
      </c>
      <c r="V25" s="296">
        <v>0</v>
      </c>
      <c r="W25" s="297">
        <v>0</v>
      </c>
      <c r="X25" s="278"/>
      <c r="Y25" s="278"/>
      <c r="Z25" s="278"/>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78"/>
      <c r="AW25" s="278"/>
      <c r="AX25" s="278"/>
      <c r="AY25" s="278"/>
      <c r="AZ25" s="278"/>
      <c r="BA25" s="290"/>
      <c r="BB25" s="290"/>
    </row>
    <row r="26" spans="1:54" s="270" customFormat="1" ht="60" hidden="1" x14ac:dyDescent="0.35">
      <c r="A26" s="282" t="s">
        <v>64</v>
      </c>
      <c r="B26" s="283" t="s">
        <v>771</v>
      </c>
      <c r="C26" s="282" t="s">
        <v>74</v>
      </c>
      <c r="D26" s="269" t="s">
        <v>852</v>
      </c>
      <c r="E26" s="284" t="s">
        <v>469</v>
      </c>
      <c r="F26" s="282" t="s">
        <v>713</v>
      </c>
      <c r="G26" s="283" t="s">
        <v>225</v>
      </c>
      <c r="H26" s="278" t="s">
        <v>698</v>
      </c>
      <c r="I26" s="268" t="s">
        <v>1269</v>
      </c>
      <c r="J26" s="269" t="s">
        <v>882</v>
      </c>
      <c r="K26" s="269" t="s">
        <v>880</v>
      </c>
      <c r="L26" s="269"/>
      <c r="M26" s="269" t="s">
        <v>845</v>
      </c>
      <c r="N26" s="285">
        <v>45565</v>
      </c>
      <c r="O26" s="286" t="s">
        <v>887</v>
      </c>
      <c r="P26" s="287" t="s">
        <v>70</v>
      </c>
      <c r="Q26" s="290">
        <v>3</v>
      </c>
      <c r="R26" s="290" t="s">
        <v>73</v>
      </c>
      <c r="S26" s="290" t="s">
        <v>181</v>
      </c>
      <c r="T26" s="295">
        <v>5</v>
      </c>
      <c r="U26" s="290"/>
      <c r="V26" s="290"/>
      <c r="W26" s="290"/>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row>
    <row r="27" spans="1:54" s="270" customFormat="1" ht="60" hidden="1" x14ac:dyDescent="0.35">
      <c r="A27" s="504" t="s">
        <v>64</v>
      </c>
      <c r="B27" s="505" t="s">
        <v>771</v>
      </c>
      <c r="C27" s="504" t="s">
        <v>74</v>
      </c>
      <c r="D27" s="506" t="s">
        <v>852</v>
      </c>
      <c r="E27" s="507" t="s">
        <v>469</v>
      </c>
      <c r="F27" s="504" t="s">
        <v>713</v>
      </c>
      <c r="G27" s="505" t="s">
        <v>225</v>
      </c>
      <c r="H27" s="278" t="s">
        <v>700</v>
      </c>
      <c r="I27" s="508" t="s">
        <v>1269</v>
      </c>
      <c r="J27" s="506" t="s">
        <v>882</v>
      </c>
      <c r="K27" s="506" t="s">
        <v>880</v>
      </c>
      <c r="L27" s="269"/>
      <c r="M27" s="269" t="s">
        <v>845</v>
      </c>
      <c r="N27" s="509">
        <v>45565</v>
      </c>
      <c r="O27" s="510" t="s">
        <v>887</v>
      </c>
      <c r="P27" s="287" t="s">
        <v>70</v>
      </c>
      <c r="Q27" s="511" t="s">
        <v>73</v>
      </c>
      <c r="R27" s="511" t="s">
        <v>181</v>
      </c>
      <c r="S27" s="512">
        <v>5</v>
      </c>
      <c r="T27" s="511"/>
      <c r="U27" s="513"/>
      <c r="V27" s="258"/>
      <c r="W27" s="258"/>
      <c r="X27" s="258"/>
      <c r="Y27" s="258"/>
      <c r="Z27" s="258"/>
      <c r="AA27" s="513"/>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513"/>
      <c r="BB27" s="513"/>
    </row>
    <row r="28" spans="1:54" s="273" customFormat="1" ht="60" x14ac:dyDescent="0.35">
      <c r="A28" s="311" t="s">
        <v>64</v>
      </c>
      <c r="B28" s="311" t="s">
        <v>771</v>
      </c>
      <c r="C28" s="311" t="s">
        <v>74</v>
      </c>
      <c r="D28" s="340" t="s">
        <v>37</v>
      </c>
      <c r="E28" s="311" t="s">
        <v>470</v>
      </c>
      <c r="F28" s="311" t="s">
        <v>714</v>
      </c>
      <c r="G28" s="311" t="s">
        <v>225</v>
      </c>
      <c r="H28" s="340" t="s">
        <v>696</v>
      </c>
      <c r="I28" s="343">
        <v>46</v>
      </c>
      <c r="J28" s="340" t="s">
        <v>839</v>
      </c>
      <c r="K28" s="340" t="s">
        <v>1188</v>
      </c>
      <c r="L28" s="380"/>
      <c r="M28" s="370" t="s">
        <v>845</v>
      </c>
      <c r="N28" s="354">
        <v>45565</v>
      </c>
      <c r="O28" s="354" t="s">
        <v>887</v>
      </c>
      <c r="P28" s="381" t="s">
        <v>70</v>
      </c>
      <c r="Q28" s="311" t="s">
        <v>220</v>
      </c>
      <c r="R28" s="287" t="s">
        <v>16</v>
      </c>
      <c r="S28" s="287">
        <v>3</v>
      </c>
      <c r="T28" s="287" t="s">
        <v>73</v>
      </c>
      <c r="U28" s="287" t="s">
        <v>181</v>
      </c>
      <c r="V28" s="311">
        <v>20</v>
      </c>
      <c r="W28" s="382">
        <v>20</v>
      </c>
      <c r="X28" s="289">
        <v>20</v>
      </c>
      <c r="Y28" s="289">
        <v>20</v>
      </c>
      <c r="Z28" s="371">
        <v>20</v>
      </c>
      <c r="AA28" s="462">
        <f>SUM(V28:Z28)</f>
        <v>100</v>
      </c>
      <c r="AB28" s="383" t="str">
        <f t="shared" ref="AB28:AE29" si="33">IF(AV$7=H28,$K28,0)</f>
        <v>46 animal waste facilities installed within the Bay watershed area</v>
      </c>
      <c r="AC28" s="298">
        <f t="shared" si="33"/>
        <v>0</v>
      </c>
      <c r="AD28" s="298">
        <f t="shared" si="33"/>
        <v>0</v>
      </c>
      <c r="AE28" s="298">
        <f t="shared" si="33"/>
        <v>0</v>
      </c>
      <c r="AF28" s="298">
        <f>IF(AZ$7=M28,$K28,0)</f>
        <v>0</v>
      </c>
      <c r="AG28" s="355" t="str">
        <f t="shared" ref="AG28:AJ29" si="34">IF(AV$7=H28,$J28,0)</f>
        <v>Active</v>
      </c>
      <c r="AH28" s="298">
        <f t="shared" si="34"/>
        <v>0</v>
      </c>
      <c r="AI28" s="298">
        <f t="shared" si="34"/>
        <v>0</v>
      </c>
      <c r="AJ28" s="298">
        <f t="shared" si="34"/>
        <v>0</v>
      </c>
      <c r="AK28" s="298">
        <f>IF(AZ$7=M28,$J28,0)</f>
        <v>0</v>
      </c>
      <c r="AL28" s="355" t="str">
        <f t="shared" ref="AL28:AO29" si="35">IF(AV$7=H28,$D28,0)</f>
        <v>DEQ/DCR</v>
      </c>
      <c r="AM28" s="298">
        <f t="shared" si="35"/>
        <v>0</v>
      </c>
      <c r="AN28" s="298">
        <f t="shared" si="35"/>
        <v>0</v>
      </c>
      <c r="AO28" s="298">
        <f t="shared" si="35"/>
        <v>0</v>
      </c>
      <c r="AP28" s="298">
        <f>IF(AZ$7=M28,$D28,0)</f>
        <v>0</v>
      </c>
      <c r="AQ28" s="298" t="str">
        <f t="shared" ref="AQ28:AT29" si="36">IF(AV$7=H28,$M28,0)</f>
        <v>[DEQ Staff]</v>
      </c>
      <c r="AR28" s="298">
        <f t="shared" si="36"/>
        <v>0</v>
      </c>
      <c r="AS28" s="298">
        <f t="shared" si="36"/>
        <v>0</v>
      </c>
      <c r="AT28" s="298">
        <f t="shared" si="36"/>
        <v>0</v>
      </c>
      <c r="AU28" s="298">
        <f>IF(AZ$7=M28,$M28,0)</f>
        <v>0</v>
      </c>
      <c r="AV28" s="461">
        <f t="shared" ref="AV28" si="37">IF(AV$7=H28,$I28,0)</f>
        <v>46</v>
      </c>
      <c r="AW28" s="298">
        <f t="shared" ref="AW28" si="38">IF(AW$7=I28,$I28,0)</f>
        <v>0</v>
      </c>
      <c r="AX28" s="298">
        <f t="shared" ref="AX28" si="39">IF(AX$7=J28,$I28,0)</f>
        <v>0</v>
      </c>
      <c r="AY28" s="298">
        <f t="shared" ref="AY28" si="40">IF(AY$7=K28,$I28,0)</f>
        <v>0</v>
      </c>
      <c r="AZ28" s="372">
        <f>IF(AZ$7=M28,$I28,0)</f>
        <v>0</v>
      </c>
      <c r="BA28" s="462">
        <f>SUM(AV28:AZ28)</f>
        <v>46</v>
      </c>
      <c r="BB28" s="432">
        <f>BA28/AA28</f>
        <v>0.46</v>
      </c>
    </row>
    <row r="29" spans="1:54" s="270" customFormat="1" ht="60" hidden="1" x14ac:dyDescent="0.35">
      <c r="A29" s="395" t="s">
        <v>64</v>
      </c>
      <c r="B29" s="396" t="s">
        <v>771</v>
      </c>
      <c r="C29" s="395" t="s">
        <v>74</v>
      </c>
      <c r="D29" s="397" t="s">
        <v>852</v>
      </c>
      <c r="E29" s="398" t="s">
        <v>470</v>
      </c>
      <c r="F29" s="395" t="s">
        <v>714</v>
      </c>
      <c r="G29" s="396" t="s">
        <v>225</v>
      </c>
      <c r="H29" s="400" t="s">
        <v>699</v>
      </c>
      <c r="I29" s="401" t="s">
        <v>1269</v>
      </c>
      <c r="J29" s="397" t="s">
        <v>882</v>
      </c>
      <c r="K29" s="397" t="s">
        <v>880</v>
      </c>
      <c r="L29" s="269"/>
      <c r="M29" s="269" t="s">
        <v>845</v>
      </c>
      <c r="N29" s="402">
        <v>45565</v>
      </c>
      <c r="O29" s="403" t="s">
        <v>887</v>
      </c>
      <c r="P29" s="287" t="s">
        <v>70</v>
      </c>
      <c r="Q29" s="404" t="s">
        <v>220</v>
      </c>
      <c r="R29" s="405" t="s">
        <v>16</v>
      </c>
      <c r="S29" s="405">
        <v>3</v>
      </c>
      <c r="T29" s="405" t="s">
        <v>73</v>
      </c>
      <c r="U29" s="405" t="s">
        <v>181</v>
      </c>
      <c r="V29" s="404">
        <v>1</v>
      </c>
      <c r="W29" s="289">
        <v>1</v>
      </c>
      <c r="X29" s="289">
        <v>1</v>
      </c>
      <c r="Y29" s="289">
        <v>1</v>
      </c>
      <c r="Z29" s="289">
        <v>1</v>
      </c>
      <c r="AA29" s="406">
        <f>SUM(V29:Z29)</f>
        <v>5</v>
      </c>
      <c r="AB29" s="298">
        <f t="shared" si="33"/>
        <v>0</v>
      </c>
      <c r="AC29" s="298">
        <f t="shared" si="33"/>
        <v>0</v>
      </c>
      <c r="AD29" s="298">
        <f t="shared" si="33"/>
        <v>0</v>
      </c>
      <c r="AE29" s="298">
        <f t="shared" si="33"/>
        <v>0</v>
      </c>
      <c r="AF29" s="298">
        <f>IF(AZ$7=M29,$K29,0)</f>
        <v>0</v>
      </c>
      <c r="AG29" s="298">
        <f t="shared" si="34"/>
        <v>0</v>
      </c>
      <c r="AH29" s="298">
        <f t="shared" si="34"/>
        <v>0</v>
      </c>
      <c r="AI29" s="298">
        <f t="shared" si="34"/>
        <v>0</v>
      </c>
      <c r="AJ29" s="298">
        <f t="shared" si="34"/>
        <v>0</v>
      </c>
      <c r="AK29" s="298">
        <f>IF(AZ$7=M29,$J29,0)</f>
        <v>0</v>
      </c>
      <c r="AL29" s="298">
        <f t="shared" si="35"/>
        <v>0</v>
      </c>
      <c r="AM29" s="298">
        <f t="shared" si="35"/>
        <v>0</v>
      </c>
      <c r="AN29" s="298">
        <f t="shared" si="35"/>
        <v>0</v>
      </c>
      <c r="AO29" s="298">
        <f t="shared" si="35"/>
        <v>0</v>
      </c>
      <c r="AP29" s="298">
        <f>IF(AZ$7=M29,$D29,0)</f>
        <v>0</v>
      </c>
      <c r="AQ29" s="298">
        <f t="shared" si="36"/>
        <v>0</v>
      </c>
      <c r="AR29" s="298">
        <f t="shared" si="36"/>
        <v>0</v>
      </c>
      <c r="AS29" s="298">
        <f t="shared" si="36"/>
        <v>0</v>
      </c>
      <c r="AT29" s="298">
        <f t="shared" si="36"/>
        <v>0</v>
      </c>
      <c r="AU29" s="298">
        <f>IF(AZ$7=M29,$M29,0)</f>
        <v>0</v>
      </c>
      <c r="AV29" s="298">
        <f t="shared" ref="AV29:AY29" si="41">IF(AV$7=H29,$I29,0)</f>
        <v>0</v>
      </c>
      <c r="AW29" s="298">
        <f t="shared" si="41"/>
        <v>0</v>
      </c>
      <c r="AX29" s="298">
        <f t="shared" si="41"/>
        <v>0</v>
      </c>
      <c r="AY29" s="298">
        <f t="shared" si="41"/>
        <v>0</v>
      </c>
      <c r="AZ29" s="298">
        <f>IF(AZ$7=M29,$I29,0)</f>
        <v>0</v>
      </c>
      <c r="BA29" s="407">
        <f>SUM(AV29:AZ29)</f>
        <v>0</v>
      </c>
      <c r="BB29" s="408">
        <f>BA29/AA29</f>
        <v>0</v>
      </c>
    </row>
    <row r="30" spans="1:54" s="270" customFormat="1" ht="60" hidden="1" x14ac:dyDescent="0.35">
      <c r="A30" s="282" t="s">
        <v>64</v>
      </c>
      <c r="B30" s="283" t="s">
        <v>771</v>
      </c>
      <c r="C30" s="282" t="s">
        <v>74</v>
      </c>
      <c r="D30" s="269" t="s">
        <v>852</v>
      </c>
      <c r="E30" s="284" t="s">
        <v>470</v>
      </c>
      <c r="F30" s="282" t="s">
        <v>714</v>
      </c>
      <c r="G30" s="283" t="s">
        <v>225</v>
      </c>
      <c r="H30" s="278" t="s">
        <v>697</v>
      </c>
      <c r="I30" s="268" t="s">
        <v>1269</v>
      </c>
      <c r="J30" s="269" t="s">
        <v>882</v>
      </c>
      <c r="K30" s="269" t="s">
        <v>880</v>
      </c>
      <c r="L30" s="269"/>
      <c r="M30" s="269" t="s">
        <v>845</v>
      </c>
      <c r="N30" s="285">
        <v>45565</v>
      </c>
      <c r="O30" s="286" t="s">
        <v>887</v>
      </c>
      <c r="P30" s="287" t="s">
        <v>70</v>
      </c>
      <c r="Q30" s="290" t="s">
        <v>16</v>
      </c>
      <c r="R30" s="290">
        <v>3</v>
      </c>
      <c r="S30" s="290" t="s">
        <v>73</v>
      </c>
      <c r="T30" s="290" t="s">
        <v>181</v>
      </c>
      <c r="U30" s="295">
        <v>5</v>
      </c>
      <c r="V30" s="296">
        <v>0</v>
      </c>
      <c r="W30" s="297">
        <v>0</v>
      </c>
      <c r="X30" s="278"/>
      <c r="Y30" s="278"/>
      <c r="Z30" s="278"/>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78"/>
      <c r="AW30" s="278"/>
      <c r="AX30" s="278"/>
      <c r="AY30" s="278"/>
      <c r="AZ30" s="278"/>
      <c r="BA30" s="290"/>
      <c r="BB30" s="290"/>
    </row>
    <row r="31" spans="1:54" s="270" customFormat="1" ht="60" hidden="1" x14ac:dyDescent="0.35">
      <c r="A31" s="282" t="s">
        <v>64</v>
      </c>
      <c r="B31" s="283" t="s">
        <v>771</v>
      </c>
      <c r="C31" s="282" t="s">
        <v>74</v>
      </c>
      <c r="D31" s="269" t="s">
        <v>852</v>
      </c>
      <c r="E31" s="284" t="s">
        <v>470</v>
      </c>
      <c r="F31" s="282" t="s">
        <v>714</v>
      </c>
      <c r="G31" s="283" t="s">
        <v>225</v>
      </c>
      <c r="H31" s="278" t="s">
        <v>698</v>
      </c>
      <c r="I31" s="268" t="s">
        <v>1269</v>
      </c>
      <c r="J31" s="269" t="s">
        <v>882</v>
      </c>
      <c r="K31" s="269" t="s">
        <v>880</v>
      </c>
      <c r="L31" s="269"/>
      <c r="M31" s="269" t="s">
        <v>845</v>
      </c>
      <c r="N31" s="285">
        <v>45565</v>
      </c>
      <c r="O31" s="286" t="s">
        <v>887</v>
      </c>
      <c r="P31" s="287" t="s">
        <v>70</v>
      </c>
      <c r="Q31" s="290">
        <v>3</v>
      </c>
      <c r="R31" s="290" t="s">
        <v>73</v>
      </c>
      <c r="S31" s="290" t="s">
        <v>181</v>
      </c>
      <c r="T31" s="295">
        <v>5</v>
      </c>
      <c r="U31" s="290"/>
      <c r="V31" s="290"/>
      <c r="W31" s="290"/>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row>
    <row r="32" spans="1:54" s="270" customFormat="1" ht="60" hidden="1" x14ac:dyDescent="0.35">
      <c r="A32" s="504" t="s">
        <v>64</v>
      </c>
      <c r="B32" s="505" t="s">
        <v>771</v>
      </c>
      <c r="C32" s="504" t="s">
        <v>74</v>
      </c>
      <c r="D32" s="506" t="s">
        <v>852</v>
      </c>
      <c r="E32" s="507" t="s">
        <v>470</v>
      </c>
      <c r="F32" s="504" t="s">
        <v>714</v>
      </c>
      <c r="G32" s="505" t="s">
        <v>225</v>
      </c>
      <c r="H32" s="278" t="s">
        <v>700</v>
      </c>
      <c r="I32" s="508" t="s">
        <v>1269</v>
      </c>
      <c r="J32" s="506" t="s">
        <v>882</v>
      </c>
      <c r="K32" s="506" t="s">
        <v>880</v>
      </c>
      <c r="L32" s="269"/>
      <c r="M32" s="269" t="s">
        <v>845</v>
      </c>
      <c r="N32" s="509">
        <v>45565</v>
      </c>
      <c r="O32" s="510" t="s">
        <v>887</v>
      </c>
      <c r="P32" s="287" t="s">
        <v>70</v>
      </c>
      <c r="Q32" s="511" t="s">
        <v>73</v>
      </c>
      <c r="R32" s="511" t="s">
        <v>181</v>
      </c>
      <c r="S32" s="512">
        <v>5</v>
      </c>
      <c r="T32" s="511"/>
      <c r="U32" s="513"/>
      <c r="V32" s="258"/>
      <c r="W32" s="258"/>
      <c r="X32" s="258"/>
      <c r="Y32" s="258"/>
      <c r="Z32" s="258"/>
      <c r="AA32" s="513"/>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513"/>
      <c r="BB32" s="513"/>
    </row>
    <row r="33" spans="1:54" s="273" customFormat="1" ht="60" x14ac:dyDescent="0.35">
      <c r="A33" s="311" t="s">
        <v>64</v>
      </c>
      <c r="B33" s="311" t="s">
        <v>771</v>
      </c>
      <c r="C33" s="311" t="s">
        <v>74</v>
      </c>
      <c r="D33" s="340" t="s">
        <v>70</v>
      </c>
      <c r="E33" s="311" t="s">
        <v>471</v>
      </c>
      <c r="F33" s="311" t="s">
        <v>715</v>
      </c>
      <c r="G33" s="311" t="s">
        <v>1302</v>
      </c>
      <c r="H33" s="340" t="s">
        <v>696</v>
      </c>
      <c r="I33" s="343">
        <v>172225</v>
      </c>
      <c r="J33" s="340" t="s">
        <v>839</v>
      </c>
      <c r="K33" s="340" t="s">
        <v>1292</v>
      </c>
      <c r="L33" s="380"/>
      <c r="M33" s="370" t="s">
        <v>845</v>
      </c>
      <c r="N33" s="354">
        <v>45565</v>
      </c>
      <c r="O33" s="354" t="s">
        <v>887</v>
      </c>
      <c r="P33" s="381" t="s">
        <v>70</v>
      </c>
      <c r="Q33" s="311" t="s">
        <v>221</v>
      </c>
      <c r="R33" s="287" t="s">
        <v>16</v>
      </c>
      <c r="S33" s="287">
        <v>3</v>
      </c>
      <c r="T33" s="287" t="s">
        <v>73</v>
      </c>
      <c r="U33" s="287" t="s">
        <v>181</v>
      </c>
      <c r="V33" s="311">
        <v>172221</v>
      </c>
      <c r="W33" s="382">
        <v>1</v>
      </c>
      <c r="X33" s="289">
        <v>1</v>
      </c>
      <c r="Y33" s="289">
        <v>1</v>
      </c>
      <c r="Z33" s="371">
        <v>1</v>
      </c>
      <c r="AA33" s="462">
        <f>75000*5</f>
        <v>375000</v>
      </c>
      <c r="AB33" s="383" t="str">
        <f t="shared" ref="AB33:AE34" si="42">IF(AV$7=H33,$K33,0)</f>
        <v xml:space="preserve">DCR’s emphasis for agricultural BMP implementation focuses on efficient nutrient and sediment reduction and includes priority practices such as cover crops. 172,225 acre figure includes all forms of cover crops completed within the bay area. </v>
      </c>
      <c r="AC33" s="298">
        <f t="shared" si="42"/>
        <v>0</v>
      </c>
      <c r="AD33" s="298">
        <f t="shared" si="42"/>
        <v>0</v>
      </c>
      <c r="AE33" s="298">
        <f t="shared" si="42"/>
        <v>0</v>
      </c>
      <c r="AF33" s="298">
        <f>IF(AZ$7=M33,$K33,0)</f>
        <v>0</v>
      </c>
      <c r="AG33" s="355" t="str">
        <f t="shared" ref="AG33:AJ34" si="43">IF(AV$7=H33,$J33,0)</f>
        <v>Active</v>
      </c>
      <c r="AH33" s="298">
        <f t="shared" si="43"/>
        <v>0</v>
      </c>
      <c r="AI33" s="298">
        <f t="shared" si="43"/>
        <v>0</v>
      </c>
      <c r="AJ33" s="298">
        <f t="shared" si="43"/>
        <v>0</v>
      </c>
      <c r="AK33" s="298">
        <f>IF(AZ$7=M33,$J33,0)</f>
        <v>0</v>
      </c>
      <c r="AL33" s="355" t="str">
        <f t="shared" ref="AL33:AO34" si="44">IF(AV$7=H33,$D33,0)</f>
        <v>DCR</v>
      </c>
      <c r="AM33" s="298">
        <f t="shared" si="44"/>
        <v>0</v>
      </c>
      <c r="AN33" s="298">
        <f t="shared" si="44"/>
        <v>0</v>
      </c>
      <c r="AO33" s="298">
        <f t="shared" si="44"/>
        <v>0</v>
      </c>
      <c r="AP33" s="298">
        <f>IF(AZ$7=M33,$D33,0)</f>
        <v>0</v>
      </c>
      <c r="AQ33" s="298" t="str">
        <f t="shared" ref="AQ33:AT34" si="45">IF(AV$7=H33,$M33,0)</f>
        <v>[DEQ Staff]</v>
      </c>
      <c r="AR33" s="298">
        <f t="shared" si="45"/>
        <v>0</v>
      </c>
      <c r="AS33" s="298">
        <f t="shared" si="45"/>
        <v>0</v>
      </c>
      <c r="AT33" s="298">
        <f t="shared" si="45"/>
        <v>0</v>
      </c>
      <c r="AU33" s="298">
        <f>IF(AZ$7=M33,$M33,0)</f>
        <v>0</v>
      </c>
      <c r="AV33" s="461">
        <f t="shared" ref="AV33" si="46">IF(AV$7=H33,$I33,0)</f>
        <v>172225</v>
      </c>
      <c r="AW33" s="298">
        <f t="shared" ref="AW33" si="47">IF(AW$7=I33,$I33,0)</f>
        <v>0</v>
      </c>
      <c r="AX33" s="298">
        <f t="shared" ref="AX33" si="48">IF(AX$7=J33,$I33,0)</f>
        <v>0</v>
      </c>
      <c r="AY33" s="298">
        <f t="shared" ref="AY33" si="49">IF(AY$7=K33,$I33,0)</f>
        <v>0</v>
      </c>
      <c r="AZ33" s="372">
        <f>IF(AZ$7=M33,$I33,0)</f>
        <v>0</v>
      </c>
      <c r="BA33" s="462">
        <f>SUM(AV33:AZ33)</f>
        <v>172225</v>
      </c>
      <c r="BB33" s="432">
        <f>BA33/AA33</f>
        <v>0.45926666666666666</v>
      </c>
    </row>
    <row r="34" spans="1:54" s="270" customFormat="1" ht="60" hidden="1" x14ac:dyDescent="0.35">
      <c r="A34" s="395" t="s">
        <v>64</v>
      </c>
      <c r="B34" s="396" t="s">
        <v>771</v>
      </c>
      <c r="C34" s="395" t="s">
        <v>74</v>
      </c>
      <c r="D34" s="397" t="s">
        <v>852</v>
      </c>
      <c r="E34" s="398" t="s">
        <v>471</v>
      </c>
      <c r="F34" s="395" t="s">
        <v>715</v>
      </c>
      <c r="G34" s="396" t="s">
        <v>224</v>
      </c>
      <c r="H34" s="400" t="s">
        <v>699</v>
      </c>
      <c r="I34" s="401" t="s">
        <v>1269</v>
      </c>
      <c r="J34" s="397" t="s">
        <v>882</v>
      </c>
      <c r="K34" s="397" t="s">
        <v>880</v>
      </c>
      <c r="L34" s="269"/>
      <c r="M34" s="269" t="s">
        <v>845</v>
      </c>
      <c r="N34" s="402">
        <v>45565</v>
      </c>
      <c r="O34" s="403" t="s">
        <v>887</v>
      </c>
      <c r="P34" s="287" t="s">
        <v>70</v>
      </c>
      <c r="Q34" s="404" t="s">
        <v>221</v>
      </c>
      <c r="R34" s="405" t="s">
        <v>16</v>
      </c>
      <c r="S34" s="405">
        <v>3</v>
      </c>
      <c r="T34" s="405" t="s">
        <v>73</v>
      </c>
      <c r="U34" s="405" t="s">
        <v>181</v>
      </c>
      <c r="V34" s="404">
        <v>1</v>
      </c>
      <c r="W34" s="289">
        <v>1</v>
      </c>
      <c r="X34" s="289">
        <v>1</v>
      </c>
      <c r="Y34" s="289">
        <v>1</v>
      </c>
      <c r="Z34" s="289">
        <v>1</v>
      </c>
      <c r="AA34" s="406">
        <f>SUM(V34:Z34)</f>
        <v>5</v>
      </c>
      <c r="AB34" s="298">
        <f t="shared" si="42"/>
        <v>0</v>
      </c>
      <c r="AC34" s="298">
        <f t="shared" si="42"/>
        <v>0</v>
      </c>
      <c r="AD34" s="298">
        <f t="shared" si="42"/>
        <v>0</v>
      </c>
      <c r="AE34" s="298">
        <f t="shared" si="42"/>
        <v>0</v>
      </c>
      <c r="AF34" s="298">
        <f>IF(AZ$7=M34,$K34,0)</f>
        <v>0</v>
      </c>
      <c r="AG34" s="298">
        <f t="shared" si="43"/>
        <v>0</v>
      </c>
      <c r="AH34" s="298">
        <f t="shared" si="43"/>
        <v>0</v>
      </c>
      <c r="AI34" s="298">
        <f t="shared" si="43"/>
        <v>0</v>
      </c>
      <c r="AJ34" s="298">
        <f t="shared" si="43"/>
        <v>0</v>
      </c>
      <c r="AK34" s="298">
        <f>IF(AZ$7=M34,$J34,0)</f>
        <v>0</v>
      </c>
      <c r="AL34" s="298">
        <f t="shared" si="44"/>
        <v>0</v>
      </c>
      <c r="AM34" s="298">
        <f t="shared" si="44"/>
        <v>0</v>
      </c>
      <c r="AN34" s="298">
        <f t="shared" si="44"/>
        <v>0</v>
      </c>
      <c r="AO34" s="298">
        <f t="shared" si="44"/>
        <v>0</v>
      </c>
      <c r="AP34" s="298">
        <f>IF(AZ$7=M34,$D34,0)</f>
        <v>0</v>
      </c>
      <c r="AQ34" s="298">
        <f t="shared" si="45"/>
        <v>0</v>
      </c>
      <c r="AR34" s="298">
        <f t="shared" si="45"/>
        <v>0</v>
      </c>
      <c r="AS34" s="298">
        <f t="shared" si="45"/>
        <v>0</v>
      </c>
      <c r="AT34" s="298">
        <f t="shared" si="45"/>
        <v>0</v>
      </c>
      <c r="AU34" s="298">
        <f>IF(AZ$7=M34,$M34,0)</f>
        <v>0</v>
      </c>
      <c r="AV34" s="298">
        <f t="shared" ref="AV34:AY34" si="50">IF(AV$7=H34,$I34,0)</f>
        <v>0</v>
      </c>
      <c r="AW34" s="298">
        <f t="shared" si="50"/>
        <v>0</v>
      </c>
      <c r="AX34" s="298">
        <f t="shared" si="50"/>
        <v>0</v>
      </c>
      <c r="AY34" s="298">
        <f t="shared" si="50"/>
        <v>0</v>
      </c>
      <c r="AZ34" s="298">
        <f>IF(AZ$7=M34,$I34,0)</f>
        <v>0</v>
      </c>
      <c r="BA34" s="407">
        <f>SUM(AV34:AZ34)</f>
        <v>0</v>
      </c>
      <c r="BB34" s="408">
        <f>BA34/AA34</f>
        <v>0</v>
      </c>
    </row>
    <row r="35" spans="1:54" s="270" customFormat="1" ht="60" hidden="1" x14ac:dyDescent="0.35">
      <c r="A35" s="282" t="s">
        <v>64</v>
      </c>
      <c r="B35" s="283" t="s">
        <v>771</v>
      </c>
      <c r="C35" s="282" t="s">
        <v>74</v>
      </c>
      <c r="D35" s="269" t="s">
        <v>852</v>
      </c>
      <c r="E35" s="284" t="s">
        <v>471</v>
      </c>
      <c r="F35" s="282" t="s">
        <v>715</v>
      </c>
      <c r="G35" s="283" t="s">
        <v>224</v>
      </c>
      <c r="H35" s="278" t="s">
        <v>697</v>
      </c>
      <c r="I35" s="268" t="s">
        <v>1269</v>
      </c>
      <c r="J35" s="269" t="s">
        <v>882</v>
      </c>
      <c r="K35" s="269" t="s">
        <v>880</v>
      </c>
      <c r="L35" s="269"/>
      <c r="M35" s="269" t="s">
        <v>845</v>
      </c>
      <c r="N35" s="285">
        <v>45565</v>
      </c>
      <c r="O35" s="286" t="s">
        <v>887</v>
      </c>
      <c r="P35" s="287" t="s">
        <v>70</v>
      </c>
      <c r="Q35" s="290" t="s">
        <v>16</v>
      </c>
      <c r="R35" s="290">
        <v>3</v>
      </c>
      <c r="S35" s="290" t="s">
        <v>73</v>
      </c>
      <c r="T35" s="290" t="s">
        <v>181</v>
      </c>
      <c r="U35" s="295">
        <v>5</v>
      </c>
      <c r="V35" s="296">
        <v>0</v>
      </c>
      <c r="W35" s="297">
        <v>0</v>
      </c>
      <c r="X35" s="278"/>
      <c r="Y35" s="278"/>
      <c r="Z35" s="278"/>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78"/>
      <c r="AW35" s="278"/>
      <c r="AX35" s="278"/>
      <c r="AY35" s="278"/>
      <c r="AZ35" s="278"/>
      <c r="BA35" s="290"/>
      <c r="BB35" s="290"/>
    </row>
    <row r="36" spans="1:54" s="270" customFormat="1" ht="60" hidden="1" x14ac:dyDescent="0.35">
      <c r="A36" s="282" t="s">
        <v>64</v>
      </c>
      <c r="B36" s="283" t="s">
        <v>771</v>
      </c>
      <c r="C36" s="282" t="s">
        <v>74</v>
      </c>
      <c r="D36" s="269" t="s">
        <v>852</v>
      </c>
      <c r="E36" s="284" t="s">
        <v>471</v>
      </c>
      <c r="F36" s="282" t="s">
        <v>715</v>
      </c>
      <c r="G36" s="283" t="s">
        <v>224</v>
      </c>
      <c r="H36" s="278" t="s">
        <v>698</v>
      </c>
      <c r="I36" s="268" t="s">
        <v>1269</v>
      </c>
      <c r="J36" s="269" t="s">
        <v>882</v>
      </c>
      <c r="K36" s="269" t="s">
        <v>880</v>
      </c>
      <c r="L36" s="269"/>
      <c r="M36" s="269" t="s">
        <v>845</v>
      </c>
      <c r="N36" s="285">
        <v>45565</v>
      </c>
      <c r="O36" s="286" t="s">
        <v>887</v>
      </c>
      <c r="P36" s="287" t="s">
        <v>70</v>
      </c>
      <c r="Q36" s="290">
        <v>3</v>
      </c>
      <c r="R36" s="290" t="s">
        <v>73</v>
      </c>
      <c r="S36" s="290" t="s">
        <v>181</v>
      </c>
      <c r="T36" s="295">
        <v>5</v>
      </c>
      <c r="U36" s="290"/>
      <c r="V36" s="290"/>
      <c r="W36" s="290"/>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row>
    <row r="37" spans="1:54" s="270" customFormat="1" ht="60" hidden="1" x14ac:dyDescent="0.35">
      <c r="A37" s="504" t="s">
        <v>64</v>
      </c>
      <c r="B37" s="505" t="s">
        <v>771</v>
      </c>
      <c r="C37" s="504" t="s">
        <v>74</v>
      </c>
      <c r="D37" s="506" t="s">
        <v>852</v>
      </c>
      <c r="E37" s="507" t="s">
        <v>471</v>
      </c>
      <c r="F37" s="504" t="s">
        <v>715</v>
      </c>
      <c r="G37" s="505" t="s">
        <v>224</v>
      </c>
      <c r="H37" s="278" t="s">
        <v>700</v>
      </c>
      <c r="I37" s="508" t="s">
        <v>1269</v>
      </c>
      <c r="J37" s="506" t="s">
        <v>882</v>
      </c>
      <c r="K37" s="506" t="s">
        <v>880</v>
      </c>
      <c r="L37" s="269"/>
      <c r="M37" s="269" t="s">
        <v>845</v>
      </c>
      <c r="N37" s="509">
        <v>45565</v>
      </c>
      <c r="O37" s="510" t="s">
        <v>887</v>
      </c>
      <c r="P37" s="287" t="s">
        <v>70</v>
      </c>
      <c r="Q37" s="511" t="s">
        <v>73</v>
      </c>
      <c r="R37" s="511" t="s">
        <v>181</v>
      </c>
      <c r="S37" s="512">
        <v>5</v>
      </c>
      <c r="T37" s="511"/>
      <c r="U37" s="513"/>
      <c r="V37" s="258"/>
      <c r="W37" s="258"/>
      <c r="X37" s="258"/>
      <c r="Y37" s="258"/>
      <c r="Z37" s="258"/>
      <c r="AA37" s="513"/>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513"/>
      <c r="BB37" s="513"/>
    </row>
    <row r="38" spans="1:54" s="273" customFormat="1" ht="60" x14ac:dyDescent="0.35">
      <c r="A38" s="311" t="s">
        <v>64</v>
      </c>
      <c r="B38" s="311" t="s">
        <v>771</v>
      </c>
      <c r="C38" s="311" t="s">
        <v>74</v>
      </c>
      <c r="D38" s="340" t="s">
        <v>70</v>
      </c>
      <c r="E38" s="311" t="s">
        <v>472</v>
      </c>
      <c r="F38" s="311" t="s">
        <v>716</v>
      </c>
      <c r="G38" s="311" t="s">
        <v>1293</v>
      </c>
      <c r="H38" s="340" t="s">
        <v>696</v>
      </c>
      <c r="I38" s="343">
        <v>2516</v>
      </c>
      <c r="J38" s="340" t="s">
        <v>839</v>
      </c>
      <c r="K38" s="340" t="s">
        <v>1189</v>
      </c>
      <c r="L38" s="380"/>
      <c r="M38" s="370" t="s">
        <v>845</v>
      </c>
      <c r="N38" s="354">
        <v>45565</v>
      </c>
      <c r="O38" s="354" t="s">
        <v>887</v>
      </c>
      <c r="P38" s="381" t="s">
        <v>70</v>
      </c>
      <c r="Q38" s="311" t="s">
        <v>222</v>
      </c>
      <c r="R38" s="287" t="s">
        <v>16</v>
      </c>
      <c r="S38" s="287">
        <v>3</v>
      </c>
      <c r="T38" s="287" t="s">
        <v>73</v>
      </c>
      <c r="U38" s="287" t="s">
        <v>181</v>
      </c>
      <c r="V38" s="311">
        <v>1000</v>
      </c>
      <c r="W38" s="382">
        <v>1000</v>
      </c>
      <c r="X38" s="289">
        <v>1000</v>
      </c>
      <c r="Y38" s="289">
        <v>1000</v>
      </c>
      <c r="Z38" s="371">
        <v>1000</v>
      </c>
      <c r="AA38" s="462">
        <f>SUM(V38:Z38)</f>
        <v>5000</v>
      </c>
      <c r="AB38" s="383" t="str">
        <f t="shared" ref="AB38:AE39" si="51">IF(AV$7=H38,$K38,0)</f>
        <v>collectively 2,516 acres of riparian buffer were created and/or installed within the Chesapeake Bay in FY2020</v>
      </c>
      <c r="AC38" s="298">
        <f t="shared" si="51"/>
        <v>0</v>
      </c>
      <c r="AD38" s="298">
        <f t="shared" si="51"/>
        <v>0</v>
      </c>
      <c r="AE38" s="298">
        <f t="shared" si="51"/>
        <v>0</v>
      </c>
      <c r="AF38" s="298">
        <f>IF(AZ$7=M38,$K38,0)</f>
        <v>0</v>
      </c>
      <c r="AG38" s="355" t="str">
        <f t="shared" ref="AG38:AJ39" si="52">IF(AV$7=H38,$J38,0)</f>
        <v>Active</v>
      </c>
      <c r="AH38" s="298">
        <f t="shared" si="52"/>
        <v>0</v>
      </c>
      <c r="AI38" s="298">
        <f t="shared" si="52"/>
        <v>0</v>
      </c>
      <c r="AJ38" s="298">
        <f t="shared" si="52"/>
        <v>0</v>
      </c>
      <c r="AK38" s="298">
        <f>IF(AZ$7=M38,$J38,0)</f>
        <v>0</v>
      </c>
      <c r="AL38" s="355" t="str">
        <f t="shared" ref="AL38:AO39" si="53">IF(AV$7=H38,$D38,0)</f>
        <v>DCR</v>
      </c>
      <c r="AM38" s="298">
        <f t="shared" si="53"/>
        <v>0</v>
      </c>
      <c r="AN38" s="298">
        <f t="shared" si="53"/>
        <v>0</v>
      </c>
      <c r="AO38" s="298">
        <f t="shared" si="53"/>
        <v>0</v>
      </c>
      <c r="AP38" s="298">
        <f>IF(AZ$7=M38,$D38,0)</f>
        <v>0</v>
      </c>
      <c r="AQ38" s="298" t="str">
        <f t="shared" ref="AQ38:AT39" si="54">IF(AV$7=H38,$M38,0)</f>
        <v>[DEQ Staff]</v>
      </c>
      <c r="AR38" s="298">
        <f t="shared" si="54"/>
        <v>0</v>
      </c>
      <c r="AS38" s="298">
        <f t="shared" si="54"/>
        <v>0</v>
      </c>
      <c r="AT38" s="298">
        <f t="shared" si="54"/>
        <v>0</v>
      </c>
      <c r="AU38" s="298">
        <f>IF(AZ$7=M38,$M38,0)</f>
        <v>0</v>
      </c>
      <c r="AV38" s="461">
        <f t="shared" ref="AV38" si="55">IF(AV$7=H38,$I38,0)</f>
        <v>2516</v>
      </c>
      <c r="AW38" s="298">
        <f t="shared" ref="AW38" si="56">IF(AW$7=I38,$I38,0)</f>
        <v>0</v>
      </c>
      <c r="AX38" s="298">
        <f t="shared" ref="AX38" si="57">IF(AX$7=J38,$I38,0)</f>
        <v>0</v>
      </c>
      <c r="AY38" s="298">
        <f t="shared" ref="AY38" si="58">IF(AY$7=K38,$I38,0)</f>
        <v>0</v>
      </c>
      <c r="AZ38" s="372">
        <f>IF(AZ$7=M38,$I38,0)</f>
        <v>0</v>
      </c>
      <c r="BA38" s="462">
        <f>SUM(AV38:AZ38)</f>
        <v>2516</v>
      </c>
      <c r="BB38" s="432">
        <f>BA38/AA38</f>
        <v>0.50319999999999998</v>
      </c>
    </row>
    <row r="39" spans="1:54" s="270" customFormat="1" ht="60" hidden="1" x14ac:dyDescent="0.35">
      <c r="A39" s="395" t="s">
        <v>64</v>
      </c>
      <c r="B39" s="396" t="s">
        <v>771</v>
      </c>
      <c r="C39" s="395" t="s">
        <v>74</v>
      </c>
      <c r="D39" s="397" t="s">
        <v>852</v>
      </c>
      <c r="E39" s="398" t="s">
        <v>472</v>
      </c>
      <c r="F39" s="395" t="s">
        <v>716</v>
      </c>
      <c r="G39" s="396" t="s">
        <v>224</v>
      </c>
      <c r="H39" s="400" t="s">
        <v>699</v>
      </c>
      <c r="I39" s="401" t="s">
        <v>1269</v>
      </c>
      <c r="J39" s="397" t="s">
        <v>882</v>
      </c>
      <c r="K39" s="397" t="s">
        <v>880</v>
      </c>
      <c r="L39" s="269"/>
      <c r="M39" s="269" t="s">
        <v>845</v>
      </c>
      <c r="N39" s="402">
        <v>45565</v>
      </c>
      <c r="O39" s="403" t="s">
        <v>887</v>
      </c>
      <c r="P39" s="287" t="s">
        <v>70</v>
      </c>
      <c r="Q39" s="404" t="s">
        <v>222</v>
      </c>
      <c r="R39" s="405" t="s">
        <v>16</v>
      </c>
      <c r="S39" s="405">
        <v>3</v>
      </c>
      <c r="T39" s="405" t="s">
        <v>73</v>
      </c>
      <c r="U39" s="405" t="s">
        <v>181</v>
      </c>
      <c r="V39" s="404">
        <v>1</v>
      </c>
      <c r="W39" s="289">
        <v>1</v>
      </c>
      <c r="X39" s="289">
        <v>1</v>
      </c>
      <c r="Y39" s="289">
        <v>1</v>
      </c>
      <c r="Z39" s="289">
        <v>1</v>
      </c>
      <c r="AA39" s="406">
        <f>SUM(V39:Z39)</f>
        <v>5</v>
      </c>
      <c r="AB39" s="298">
        <f t="shared" si="51"/>
        <v>0</v>
      </c>
      <c r="AC39" s="298">
        <f t="shared" si="51"/>
        <v>0</v>
      </c>
      <c r="AD39" s="298">
        <f t="shared" si="51"/>
        <v>0</v>
      </c>
      <c r="AE39" s="298">
        <f t="shared" si="51"/>
        <v>0</v>
      </c>
      <c r="AF39" s="298">
        <f>IF(AZ$7=M39,$K39,0)</f>
        <v>0</v>
      </c>
      <c r="AG39" s="298">
        <f t="shared" si="52"/>
        <v>0</v>
      </c>
      <c r="AH39" s="298">
        <f t="shared" si="52"/>
        <v>0</v>
      </c>
      <c r="AI39" s="298">
        <f t="shared" si="52"/>
        <v>0</v>
      </c>
      <c r="AJ39" s="298">
        <f t="shared" si="52"/>
        <v>0</v>
      </c>
      <c r="AK39" s="298">
        <f>IF(AZ$7=M39,$J39,0)</f>
        <v>0</v>
      </c>
      <c r="AL39" s="298">
        <f t="shared" si="53"/>
        <v>0</v>
      </c>
      <c r="AM39" s="298">
        <f t="shared" si="53"/>
        <v>0</v>
      </c>
      <c r="AN39" s="298">
        <f t="shared" si="53"/>
        <v>0</v>
      </c>
      <c r="AO39" s="298">
        <f t="shared" si="53"/>
        <v>0</v>
      </c>
      <c r="AP39" s="298">
        <f>IF(AZ$7=M39,$D39,0)</f>
        <v>0</v>
      </c>
      <c r="AQ39" s="298">
        <f t="shared" si="54"/>
        <v>0</v>
      </c>
      <c r="AR39" s="298">
        <f t="shared" si="54"/>
        <v>0</v>
      </c>
      <c r="AS39" s="298">
        <f t="shared" si="54"/>
        <v>0</v>
      </c>
      <c r="AT39" s="298">
        <f t="shared" si="54"/>
        <v>0</v>
      </c>
      <c r="AU39" s="298">
        <f>IF(AZ$7=M39,$M39,0)</f>
        <v>0</v>
      </c>
      <c r="AV39" s="298">
        <f t="shared" ref="AV39:AY39" si="59">IF(AV$7=H39,$I39,0)</f>
        <v>0</v>
      </c>
      <c r="AW39" s="298">
        <f t="shared" si="59"/>
        <v>0</v>
      </c>
      <c r="AX39" s="298">
        <f t="shared" si="59"/>
        <v>0</v>
      </c>
      <c r="AY39" s="298">
        <f t="shared" si="59"/>
        <v>0</v>
      </c>
      <c r="AZ39" s="298">
        <f>IF(AZ$7=M39,$I39,0)</f>
        <v>0</v>
      </c>
      <c r="BA39" s="407">
        <f>SUM(AV39:AZ39)</f>
        <v>0</v>
      </c>
      <c r="BB39" s="408">
        <f>BA39/AA39</f>
        <v>0</v>
      </c>
    </row>
    <row r="40" spans="1:54" s="270" customFormat="1" ht="60" hidden="1" x14ac:dyDescent="0.35">
      <c r="A40" s="282" t="s">
        <v>64</v>
      </c>
      <c r="B40" s="283" t="s">
        <v>771</v>
      </c>
      <c r="C40" s="282" t="s">
        <v>74</v>
      </c>
      <c r="D40" s="269" t="s">
        <v>852</v>
      </c>
      <c r="E40" s="284" t="s">
        <v>472</v>
      </c>
      <c r="F40" s="282" t="s">
        <v>716</v>
      </c>
      <c r="G40" s="283" t="s">
        <v>224</v>
      </c>
      <c r="H40" s="278" t="s">
        <v>697</v>
      </c>
      <c r="I40" s="268" t="s">
        <v>1269</v>
      </c>
      <c r="J40" s="269" t="s">
        <v>882</v>
      </c>
      <c r="K40" s="269" t="s">
        <v>880</v>
      </c>
      <c r="L40" s="269"/>
      <c r="M40" s="269" t="s">
        <v>845</v>
      </c>
      <c r="N40" s="285">
        <v>45565</v>
      </c>
      <c r="O40" s="286" t="s">
        <v>887</v>
      </c>
      <c r="P40" s="287" t="s">
        <v>70</v>
      </c>
      <c r="Q40" s="290" t="s">
        <v>16</v>
      </c>
      <c r="R40" s="290">
        <v>3</v>
      </c>
      <c r="S40" s="290" t="s">
        <v>73</v>
      </c>
      <c r="T40" s="290" t="s">
        <v>181</v>
      </c>
      <c r="U40" s="295">
        <v>5</v>
      </c>
      <c r="V40" s="296">
        <v>0</v>
      </c>
      <c r="W40" s="297">
        <v>0</v>
      </c>
      <c r="X40" s="278"/>
      <c r="Y40" s="278"/>
      <c r="Z40" s="278"/>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78"/>
      <c r="AW40" s="278"/>
      <c r="AX40" s="278"/>
      <c r="AY40" s="278"/>
      <c r="AZ40" s="278"/>
      <c r="BA40" s="290"/>
      <c r="BB40" s="290"/>
    </row>
    <row r="41" spans="1:54" s="270" customFormat="1" ht="60" hidden="1" x14ac:dyDescent="0.35">
      <c r="A41" s="282" t="s">
        <v>64</v>
      </c>
      <c r="B41" s="283" t="s">
        <v>771</v>
      </c>
      <c r="C41" s="282" t="s">
        <v>74</v>
      </c>
      <c r="D41" s="269" t="s">
        <v>852</v>
      </c>
      <c r="E41" s="284" t="s">
        <v>472</v>
      </c>
      <c r="F41" s="282" t="s">
        <v>716</v>
      </c>
      <c r="G41" s="283" t="s">
        <v>224</v>
      </c>
      <c r="H41" s="278" t="s">
        <v>698</v>
      </c>
      <c r="I41" s="268" t="s">
        <v>1269</v>
      </c>
      <c r="J41" s="269" t="s">
        <v>882</v>
      </c>
      <c r="K41" s="269" t="s">
        <v>880</v>
      </c>
      <c r="L41" s="269"/>
      <c r="M41" s="269" t="s">
        <v>845</v>
      </c>
      <c r="N41" s="285">
        <v>45565</v>
      </c>
      <c r="O41" s="286" t="s">
        <v>887</v>
      </c>
      <c r="P41" s="287" t="s">
        <v>70</v>
      </c>
      <c r="Q41" s="290">
        <v>3</v>
      </c>
      <c r="R41" s="290" t="s">
        <v>73</v>
      </c>
      <c r="S41" s="290" t="s">
        <v>181</v>
      </c>
      <c r="T41" s="295">
        <v>5</v>
      </c>
      <c r="U41" s="290"/>
      <c r="V41" s="290"/>
      <c r="W41" s="290"/>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row>
    <row r="42" spans="1:54" s="270" customFormat="1" ht="60" hidden="1" x14ac:dyDescent="0.35">
      <c r="A42" s="504" t="s">
        <v>64</v>
      </c>
      <c r="B42" s="505" t="s">
        <v>771</v>
      </c>
      <c r="C42" s="504" t="s">
        <v>74</v>
      </c>
      <c r="D42" s="506" t="s">
        <v>852</v>
      </c>
      <c r="E42" s="507" t="s">
        <v>472</v>
      </c>
      <c r="F42" s="504" t="s">
        <v>716</v>
      </c>
      <c r="G42" s="505" t="s">
        <v>224</v>
      </c>
      <c r="H42" s="278" t="s">
        <v>700</v>
      </c>
      <c r="I42" s="508" t="s">
        <v>1269</v>
      </c>
      <c r="J42" s="506" t="s">
        <v>882</v>
      </c>
      <c r="K42" s="506" t="s">
        <v>880</v>
      </c>
      <c r="L42" s="269"/>
      <c r="M42" s="269" t="s">
        <v>845</v>
      </c>
      <c r="N42" s="509">
        <v>45565</v>
      </c>
      <c r="O42" s="510" t="s">
        <v>887</v>
      </c>
      <c r="P42" s="287" t="s">
        <v>70</v>
      </c>
      <c r="Q42" s="511" t="s">
        <v>73</v>
      </c>
      <c r="R42" s="511" t="s">
        <v>181</v>
      </c>
      <c r="S42" s="512">
        <v>5</v>
      </c>
      <c r="T42" s="511"/>
      <c r="U42" s="513"/>
      <c r="V42" s="258"/>
      <c r="W42" s="258"/>
      <c r="X42" s="258"/>
      <c r="Y42" s="258"/>
      <c r="Z42" s="258"/>
      <c r="AA42" s="513"/>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513"/>
      <c r="BB42" s="513"/>
    </row>
    <row r="43" spans="1:54" s="273" customFormat="1" ht="60" x14ac:dyDescent="0.35">
      <c r="A43" s="311" t="s">
        <v>64</v>
      </c>
      <c r="B43" s="311" t="s">
        <v>771</v>
      </c>
      <c r="C43" s="311" t="s">
        <v>74</v>
      </c>
      <c r="D43" s="340" t="s">
        <v>70</v>
      </c>
      <c r="E43" s="311" t="s">
        <v>466</v>
      </c>
      <c r="F43" s="311" t="s">
        <v>717</v>
      </c>
      <c r="G43" s="311" t="s">
        <v>226</v>
      </c>
      <c r="H43" s="340" t="s">
        <v>696</v>
      </c>
      <c r="I43" s="343">
        <v>1719400</v>
      </c>
      <c r="J43" s="340" t="s">
        <v>839</v>
      </c>
      <c r="K43" s="340" t="s">
        <v>1270</v>
      </c>
      <c r="L43" s="380"/>
      <c r="M43" s="370" t="s">
        <v>845</v>
      </c>
      <c r="N43" s="354">
        <v>45565</v>
      </c>
      <c r="O43" s="354" t="s">
        <v>887</v>
      </c>
      <c r="P43" s="381" t="s">
        <v>70</v>
      </c>
      <c r="Q43" s="311" t="s">
        <v>223</v>
      </c>
      <c r="R43" s="287" t="s">
        <v>16</v>
      </c>
      <c r="S43" s="287">
        <v>3</v>
      </c>
      <c r="T43" s="287" t="s">
        <v>73</v>
      </c>
      <c r="U43" s="287" t="s">
        <v>181</v>
      </c>
      <c r="V43" s="311">
        <v>750000</v>
      </c>
      <c r="W43" s="311">
        <v>750000</v>
      </c>
      <c r="X43" s="311">
        <v>750000</v>
      </c>
      <c r="Y43" s="311">
        <v>750000</v>
      </c>
      <c r="Z43" s="311">
        <v>750000</v>
      </c>
      <c r="AA43" s="462">
        <f>SUM(V43:Z43)</f>
        <v>3750000</v>
      </c>
      <c r="AB43" s="383" t="str">
        <f t="shared" ref="AB43:AE44" si="60">IF(AV$7=H43,$K43,0)</f>
        <v>1,719,400 linear feet of stream exclusion were installed in FY20 within the Chesapeake Bay</v>
      </c>
      <c r="AC43" s="298">
        <f t="shared" si="60"/>
        <v>0</v>
      </c>
      <c r="AD43" s="298">
        <f t="shared" si="60"/>
        <v>0</v>
      </c>
      <c r="AE43" s="298">
        <f t="shared" si="60"/>
        <v>0</v>
      </c>
      <c r="AF43" s="298">
        <f>IF(AZ$7=M43,$K43,0)</f>
        <v>0</v>
      </c>
      <c r="AG43" s="355" t="str">
        <f t="shared" ref="AG43:AJ44" si="61">IF(AV$7=H43,$J43,0)</f>
        <v>Active</v>
      </c>
      <c r="AH43" s="298">
        <f t="shared" si="61"/>
        <v>0</v>
      </c>
      <c r="AI43" s="298">
        <f t="shared" si="61"/>
        <v>0</v>
      </c>
      <c r="AJ43" s="298">
        <f t="shared" si="61"/>
        <v>0</v>
      </c>
      <c r="AK43" s="298">
        <f>IF(AZ$7=M43,$J43,0)</f>
        <v>0</v>
      </c>
      <c r="AL43" s="355" t="str">
        <f t="shared" ref="AL43:AO44" si="62">IF(AV$7=H43,$D43,0)</f>
        <v>DCR</v>
      </c>
      <c r="AM43" s="298">
        <f t="shared" si="62"/>
        <v>0</v>
      </c>
      <c r="AN43" s="298">
        <f t="shared" si="62"/>
        <v>0</v>
      </c>
      <c r="AO43" s="298">
        <f t="shared" si="62"/>
        <v>0</v>
      </c>
      <c r="AP43" s="298">
        <f>IF(AZ$7=M43,$D43,0)</f>
        <v>0</v>
      </c>
      <c r="AQ43" s="298" t="str">
        <f t="shared" ref="AQ43:AT44" si="63">IF(AV$7=H43,$M43,0)</f>
        <v>[DEQ Staff]</v>
      </c>
      <c r="AR43" s="298">
        <f t="shared" si="63"/>
        <v>0</v>
      </c>
      <c r="AS43" s="298">
        <f t="shared" si="63"/>
        <v>0</v>
      </c>
      <c r="AT43" s="298">
        <f t="shared" si="63"/>
        <v>0</v>
      </c>
      <c r="AU43" s="298">
        <f>IF(AZ$7=M43,$M43,0)</f>
        <v>0</v>
      </c>
      <c r="AV43" s="461">
        <f t="shared" ref="AV43" si="64">IF(AV$7=H43,$I43,0)</f>
        <v>1719400</v>
      </c>
      <c r="AW43" s="298">
        <f t="shared" ref="AW43" si="65">IF(AW$7=I43,$I43,0)</f>
        <v>0</v>
      </c>
      <c r="AX43" s="298">
        <f t="shared" ref="AX43" si="66">IF(AX$7=J43,$I43,0)</f>
        <v>0</v>
      </c>
      <c r="AY43" s="298">
        <f t="shared" ref="AY43" si="67">IF(AY$7=K43,$I43,0)</f>
        <v>0</v>
      </c>
      <c r="AZ43" s="372">
        <f>IF(AZ$7=M43,$I43,0)</f>
        <v>0</v>
      </c>
      <c r="BA43" s="462">
        <f>SUM(AV43:AZ43)</f>
        <v>1719400</v>
      </c>
      <c r="BB43" s="432">
        <f>BA43/AA43</f>
        <v>0.45850666666666667</v>
      </c>
    </row>
    <row r="44" spans="1:54" s="270" customFormat="1" ht="60" hidden="1" x14ac:dyDescent="0.35">
      <c r="A44" s="395" t="s">
        <v>64</v>
      </c>
      <c r="B44" s="396" t="s">
        <v>771</v>
      </c>
      <c r="C44" s="395" t="s">
        <v>74</v>
      </c>
      <c r="D44" s="397" t="s">
        <v>852</v>
      </c>
      <c r="E44" s="398" t="s">
        <v>466</v>
      </c>
      <c r="F44" s="395" t="s">
        <v>717</v>
      </c>
      <c r="G44" s="396" t="s">
        <v>226</v>
      </c>
      <c r="H44" s="400" t="s">
        <v>699</v>
      </c>
      <c r="I44" s="401" t="s">
        <v>1269</v>
      </c>
      <c r="J44" s="397" t="s">
        <v>882</v>
      </c>
      <c r="K44" s="397" t="s">
        <v>880</v>
      </c>
      <c r="L44" s="269"/>
      <c r="M44" s="269" t="s">
        <v>845</v>
      </c>
      <c r="N44" s="402">
        <v>45565</v>
      </c>
      <c r="O44" s="403" t="s">
        <v>887</v>
      </c>
      <c r="P44" s="287" t="s">
        <v>70</v>
      </c>
      <c r="Q44" s="404" t="s">
        <v>223</v>
      </c>
      <c r="R44" s="405" t="s">
        <v>16</v>
      </c>
      <c r="S44" s="405">
        <v>3</v>
      </c>
      <c r="T44" s="405" t="s">
        <v>73</v>
      </c>
      <c r="U44" s="405" t="s">
        <v>181</v>
      </c>
      <c r="V44" s="404">
        <v>1</v>
      </c>
      <c r="W44" s="289">
        <v>1</v>
      </c>
      <c r="X44" s="289">
        <v>1</v>
      </c>
      <c r="Y44" s="289">
        <v>1</v>
      </c>
      <c r="Z44" s="289">
        <v>1</v>
      </c>
      <c r="AA44" s="406">
        <f>SUM(V44:Z44)</f>
        <v>5</v>
      </c>
      <c r="AB44" s="298">
        <f t="shared" si="60"/>
        <v>0</v>
      </c>
      <c r="AC44" s="298">
        <f t="shared" si="60"/>
        <v>0</v>
      </c>
      <c r="AD44" s="298">
        <f t="shared" si="60"/>
        <v>0</v>
      </c>
      <c r="AE44" s="298">
        <f t="shared" si="60"/>
        <v>0</v>
      </c>
      <c r="AF44" s="298">
        <f>IF(AZ$7=M44,$K44,0)</f>
        <v>0</v>
      </c>
      <c r="AG44" s="298">
        <f t="shared" si="61"/>
        <v>0</v>
      </c>
      <c r="AH44" s="298">
        <f t="shared" si="61"/>
        <v>0</v>
      </c>
      <c r="AI44" s="298">
        <f t="shared" si="61"/>
        <v>0</v>
      </c>
      <c r="AJ44" s="298">
        <f t="shared" si="61"/>
        <v>0</v>
      </c>
      <c r="AK44" s="298">
        <f>IF(AZ$7=M44,$J44,0)</f>
        <v>0</v>
      </c>
      <c r="AL44" s="298">
        <f t="shared" si="62"/>
        <v>0</v>
      </c>
      <c r="AM44" s="298">
        <f t="shared" si="62"/>
        <v>0</v>
      </c>
      <c r="AN44" s="298">
        <f t="shared" si="62"/>
        <v>0</v>
      </c>
      <c r="AO44" s="298">
        <f t="shared" si="62"/>
        <v>0</v>
      </c>
      <c r="AP44" s="298">
        <f>IF(AZ$7=M44,$D44,0)</f>
        <v>0</v>
      </c>
      <c r="AQ44" s="298">
        <f t="shared" si="63"/>
        <v>0</v>
      </c>
      <c r="AR44" s="298">
        <f t="shared" si="63"/>
        <v>0</v>
      </c>
      <c r="AS44" s="298">
        <f t="shared" si="63"/>
        <v>0</v>
      </c>
      <c r="AT44" s="298">
        <f t="shared" si="63"/>
        <v>0</v>
      </c>
      <c r="AU44" s="298">
        <f>IF(AZ$7=M44,$M44,0)</f>
        <v>0</v>
      </c>
      <c r="AV44" s="298">
        <f t="shared" ref="AV44:AY44" si="68">IF(AV$7=H44,$I44,0)</f>
        <v>0</v>
      </c>
      <c r="AW44" s="298">
        <f t="shared" si="68"/>
        <v>0</v>
      </c>
      <c r="AX44" s="298">
        <f t="shared" si="68"/>
        <v>0</v>
      </c>
      <c r="AY44" s="298">
        <f t="shared" si="68"/>
        <v>0</v>
      </c>
      <c r="AZ44" s="298">
        <f>IF(AZ$7=M44,$I44,0)</f>
        <v>0</v>
      </c>
      <c r="BA44" s="407">
        <f>SUM(AV44:AZ44)</f>
        <v>0</v>
      </c>
      <c r="BB44" s="408">
        <f>BA44/AA44</f>
        <v>0</v>
      </c>
    </row>
    <row r="45" spans="1:54" s="270" customFormat="1" ht="60" hidden="1" x14ac:dyDescent="0.35">
      <c r="A45" s="282" t="s">
        <v>64</v>
      </c>
      <c r="B45" s="283" t="s">
        <v>771</v>
      </c>
      <c r="C45" s="282" t="s">
        <v>74</v>
      </c>
      <c r="D45" s="269" t="s">
        <v>852</v>
      </c>
      <c r="E45" s="284" t="s">
        <v>466</v>
      </c>
      <c r="F45" s="282" t="s">
        <v>717</v>
      </c>
      <c r="G45" s="283" t="s">
        <v>226</v>
      </c>
      <c r="H45" s="278" t="s">
        <v>697</v>
      </c>
      <c r="I45" s="268" t="s">
        <v>1269</v>
      </c>
      <c r="J45" s="269" t="s">
        <v>882</v>
      </c>
      <c r="K45" s="269" t="s">
        <v>880</v>
      </c>
      <c r="L45" s="269"/>
      <c r="M45" s="269" t="s">
        <v>845</v>
      </c>
      <c r="N45" s="285">
        <v>45565</v>
      </c>
      <c r="O45" s="286" t="s">
        <v>887</v>
      </c>
      <c r="P45" s="287" t="s">
        <v>70</v>
      </c>
      <c r="Q45" s="290" t="s">
        <v>16</v>
      </c>
      <c r="R45" s="290">
        <v>3</v>
      </c>
      <c r="S45" s="290" t="s">
        <v>73</v>
      </c>
      <c r="T45" s="290" t="s">
        <v>181</v>
      </c>
      <c r="U45" s="295">
        <v>5</v>
      </c>
      <c r="V45" s="296">
        <v>0</v>
      </c>
      <c r="W45" s="297">
        <v>0</v>
      </c>
      <c r="X45" s="278"/>
      <c r="Y45" s="278"/>
      <c r="Z45" s="278"/>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78"/>
      <c r="AW45" s="278"/>
      <c r="AX45" s="278"/>
      <c r="AY45" s="278"/>
      <c r="AZ45" s="278"/>
      <c r="BA45" s="290"/>
      <c r="BB45" s="290"/>
    </row>
    <row r="46" spans="1:54" s="270" customFormat="1" ht="60" hidden="1" x14ac:dyDescent="0.35">
      <c r="A46" s="282" t="s">
        <v>64</v>
      </c>
      <c r="B46" s="283" t="s">
        <v>771</v>
      </c>
      <c r="C46" s="282" t="s">
        <v>74</v>
      </c>
      <c r="D46" s="269" t="s">
        <v>852</v>
      </c>
      <c r="E46" s="284" t="s">
        <v>466</v>
      </c>
      <c r="F46" s="282" t="s">
        <v>717</v>
      </c>
      <c r="G46" s="283" t="s">
        <v>226</v>
      </c>
      <c r="H46" s="278" t="s">
        <v>698</v>
      </c>
      <c r="I46" s="268" t="s">
        <v>1269</v>
      </c>
      <c r="J46" s="269" t="s">
        <v>882</v>
      </c>
      <c r="K46" s="269" t="s">
        <v>880</v>
      </c>
      <c r="L46" s="269"/>
      <c r="M46" s="269" t="s">
        <v>845</v>
      </c>
      <c r="N46" s="285">
        <v>45565</v>
      </c>
      <c r="O46" s="286" t="s">
        <v>887</v>
      </c>
      <c r="P46" s="287" t="s">
        <v>70</v>
      </c>
      <c r="Q46" s="290">
        <v>3</v>
      </c>
      <c r="R46" s="290" t="s">
        <v>73</v>
      </c>
      <c r="S46" s="290" t="s">
        <v>181</v>
      </c>
      <c r="T46" s="295">
        <v>5</v>
      </c>
      <c r="U46" s="290"/>
      <c r="V46" s="290"/>
      <c r="W46" s="290"/>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row>
    <row r="47" spans="1:54" s="270" customFormat="1" ht="60" hidden="1" x14ac:dyDescent="0.35">
      <c r="A47" s="504" t="s">
        <v>64</v>
      </c>
      <c r="B47" s="505" t="s">
        <v>771</v>
      </c>
      <c r="C47" s="504" t="s">
        <v>74</v>
      </c>
      <c r="D47" s="506" t="s">
        <v>852</v>
      </c>
      <c r="E47" s="507" t="s">
        <v>466</v>
      </c>
      <c r="F47" s="504" t="s">
        <v>717</v>
      </c>
      <c r="G47" s="505" t="s">
        <v>226</v>
      </c>
      <c r="H47" s="278" t="s">
        <v>700</v>
      </c>
      <c r="I47" s="508" t="s">
        <v>1269</v>
      </c>
      <c r="J47" s="506" t="s">
        <v>882</v>
      </c>
      <c r="K47" s="506" t="s">
        <v>880</v>
      </c>
      <c r="L47" s="269"/>
      <c r="M47" s="269" t="s">
        <v>845</v>
      </c>
      <c r="N47" s="509">
        <v>45565</v>
      </c>
      <c r="O47" s="510" t="s">
        <v>887</v>
      </c>
      <c r="P47" s="287" t="s">
        <v>70</v>
      </c>
      <c r="Q47" s="511" t="s">
        <v>73</v>
      </c>
      <c r="R47" s="511" t="s">
        <v>181</v>
      </c>
      <c r="S47" s="512">
        <v>5</v>
      </c>
      <c r="T47" s="511"/>
      <c r="U47" s="513"/>
      <c r="V47" s="258"/>
      <c r="W47" s="258"/>
      <c r="X47" s="258"/>
      <c r="Y47" s="258"/>
      <c r="Z47" s="258"/>
      <c r="AA47" s="513"/>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513"/>
      <c r="BB47" s="513"/>
    </row>
    <row r="48" spans="1:54" s="273" customFormat="1" ht="84" x14ac:dyDescent="0.35">
      <c r="A48" s="311" t="s">
        <v>64</v>
      </c>
      <c r="B48" s="311" t="s">
        <v>771</v>
      </c>
      <c r="C48" s="311" t="s">
        <v>74</v>
      </c>
      <c r="D48" s="340" t="s">
        <v>70</v>
      </c>
      <c r="E48" s="311" t="s">
        <v>473</v>
      </c>
      <c r="F48" s="311" t="s">
        <v>718</v>
      </c>
      <c r="G48" s="311" t="s">
        <v>1091</v>
      </c>
      <c r="H48" s="340" t="s">
        <v>696</v>
      </c>
      <c r="I48" s="343">
        <v>1</v>
      </c>
      <c r="J48" s="340" t="s">
        <v>839</v>
      </c>
      <c r="K48" s="340" t="s">
        <v>1144</v>
      </c>
      <c r="L48" s="380"/>
      <c r="M48" s="370" t="s">
        <v>845</v>
      </c>
      <c r="N48" s="354">
        <v>45565</v>
      </c>
      <c r="O48" s="354" t="s">
        <v>887</v>
      </c>
      <c r="P48" s="381" t="s">
        <v>70</v>
      </c>
      <c r="Q48" s="311" t="s">
        <v>263</v>
      </c>
      <c r="R48" s="287" t="s">
        <v>16</v>
      </c>
      <c r="S48" s="287">
        <v>3</v>
      </c>
      <c r="T48" s="287" t="s">
        <v>73</v>
      </c>
      <c r="U48" s="287" t="s">
        <v>181</v>
      </c>
      <c r="V48" s="311">
        <v>1</v>
      </c>
      <c r="W48" s="382">
        <v>1</v>
      </c>
      <c r="X48" s="289">
        <v>1</v>
      </c>
      <c r="Y48" s="289">
        <v>1</v>
      </c>
      <c r="Z48" s="371">
        <v>1</v>
      </c>
      <c r="AA48" s="462">
        <v>5</v>
      </c>
      <c r="AB48" s="383" t="str">
        <f t="shared" ref="AB48:AE49" si="69">IF(AV$7=H48,$K48,0)</f>
        <v>During the 2019 and 2020 General Assembly Session, funding was provided for nonpoint source reduction projects including the poultry litter transport incentive program. Utilizing the additional funding provided, DCR has expanded the transport program to include Accomack County while still maintaining programs in Page and Rockingham counties. An agreement with the Virginia Poultry Federation allows DCR to leverage the state funding provided. As a strategy in WIP III, poultry litter transported from these three key counties needs to increase from 5,000 – 6,000 tons annually to approximately 89,000 tons annually by year 2025.</v>
      </c>
      <c r="AC48" s="298">
        <f t="shared" si="69"/>
        <v>0</v>
      </c>
      <c r="AD48" s="298">
        <f t="shared" si="69"/>
        <v>0</v>
      </c>
      <c r="AE48" s="298">
        <f t="shared" si="69"/>
        <v>0</v>
      </c>
      <c r="AF48" s="298">
        <f>IF(AZ$7=M48,$K48,0)</f>
        <v>0</v>
      </c>
      <c r="AG48" s="355" t="str">
        <f t="shared" ref="AG48:AJ49" si="70">IF(AV$7=H48,$J48,0)</f>
        <v>Active</v>
      </c>
      <c r="AH48" s="298">
        <f t="shared" si="70"/>
        <v>0</v>
      </c>
      <c r="AI48" s="298">
        <f t="shared" si="70"/>
        <v>0</v>
      </c>
      <c r="AJ48" s="298">
        <f t="shared" si="70"/>
        <v>0</v>
      </c>
      <c r="AK48" s="298">
        <f>IF(AZ$7=M48,$J48,0)</f>
        <v>0</v>
      </c>
      <c r="AL48" s="355" t="str">
        <f t="shared" ref="AL48:AO49" si="71">IF(AV$7=H48,$D48,0)</f>
        <v>DCR</v>
      </c>
      <c r="AM48" s="298">
        <f t="shared" si="71"/>
        <v>0</v>
      </c>
      <c r="AN48" s="298">
        <f t="shared" si="71"/>
        <v>0</v>
      </c>
      <c r="AO48" s="298">
        <f t="shared" si="71"/>
        <v>0</v>
      </c>
      <c r="AP48" s="298">
        <f>IF(AZ$7=M48,$D48,0)</f>
        <v>0</v>
      </c>
      <c r="AQ48" s="298" t="str">
        <f t="shared" ref="AQ48:AT49" si="72">IF(AV$7=H48,$M48,0)</f>
        <v>[DEQ Staff]</v>
      </c>
      <c r="AR48" s="298">
        <f t="shared" si="72"/>
        <v>0</v>
      </c>
      <c r="AS48" s="298">
        <f t="shared" si="72"/>
        <v>0</v>
      </c>
      <c r="AT48" s="298">
        <f t="shared" si="72"/>
        <v>0</v>
      </c>
      <c r="AU48" s="298">
        <f>IF(AZ$7=M48,$M48,0)</f>
        <v>0</v>
      </c>
      <c r="AV48" s="461">
        <f t="shared" ref="AV48" si="73">IF(AV$7=H48,$I48,0)</f>
        <v>1</v>
      </c>
      <c r="AW48" s="298">
        <f t="shared" ref="AW48" si="74">IF(AW$7=I48,$I48,0)</f>
        <v>0</v>
      </c>
      <c r="AX48" s="298">
        <f t="shared" ref="AX48" si="75">IF(AX$7=J48,$I48,0)</f>
        <v>0</v>
      </c>
      <c r="AY48" s="298">
        <f t="shared" ref="AY48" si="76">IF(AY$7=K48,$I48,0)</f>
        <v>0</v>
      </c>
      <c r="AZ48" s="372">
        <f>IF(AZ$7=M48,$I48,0)</f>
        <v>0</v>
      </c>
      <c r="BA48" s="462">
        <f>SUM(AV48:AZ48)</f>
        <v>1</v>
      </c>
      <c r="BB48" s="432">
        <f>BA48/AA48</f>
        <v>0.2</v>
      </c>
    </row>
    <row r="49" spans="1:54" s="270" customFormat="1" ht="60" hidden="1" x14ac:dyDescent="0.35">
      <c r="A49" s="395" t="s">
        <v>64</v>
      </c>
      <c r="B49" s="396" t="s">
        <v>771</v>
      </c>
      <c r="C49" s="395" t="s">
        <v>74</v>
      </c>
      <c r="D49" s="397" t="s">
        <v>852</v>
      </c>
      <c r="E49" s="398" t="s">
        <v>473</v>
      </c>
      <c r="F49" s="395" t="s">
        <v>718</v>
      </c>
      <c r="G49" s="396" t="s">
        <v>719</v>
      </c>
      <c r="H49" s="400" t="s">
        <v>699</v>
      </c>
      <c r="I49" s="401" t="s">
        <v>1269</v>
      </c>
      <c r="J49" s="397" t="s">
        <v>882</v>
      </c>
      <c r="K49" s="397" t="s">
        <v>880</v>
      </c>
      <c r="L49" s="269"/>
      <c r="M49" s="269" t="s">
        <v>845</v>
      </c>
      <c r="N49" s="402">
        <v>45565</v>
      </c>
      <c r="O49" s="403" t="s">
        <v>887</v>
      </c>
      <c r="P49" s="287" t="s">
        <v>70</v>
      </c>
      <c r="Q49" s="404" t="s">
        <v>263</v>
      </c>
      <c r="R49" s="405" t="s">
        <v>16</v>
      </c>
      <c r="S49" s="405">
        <v>3</v>
      </c>
      <c r="T49" s="405" t="s">
        <v>73</v>
      </c>
      <c r="U49" s="405" t="s">
        <v>181</v>
      </c>
      <c r="V49" s="404">
        <v>1</v>
      </c>
      <c r="W49" s="289">
        <v>1</v>
      </c>
      <c r="X49" s="289">
        <v>1</v>
      </c>
      <c r="Y49" s="289">
        <v>1</v>
      </c>
      <c r="Z49" s="289">
        <v>1</v>
      </c>
      <c r="AA49" s="406">
        <f>SUM(V49:Z49)</f>
        <v>5</v>
      </c>
      <c r="AB49" s="298">
        <f t="shared" si="69"/>
        <v>0</v>
      </c>
      <c r="AC49" s="298">
        <f t="shared" si="69"/>
        <v>0</v>
      </c>
      <c r="AD49" s="298">
        <f t="shared" si="69"/>
        <v>0</v>
      </c>
      <c r="AE49" s="298">
        <f t="shared" si="69"/>
        <v>0</v>
      </c>
      <c r="AF49" s="298">
        <f>IF(AZ$7=M49,$K49,0)</f>
        <v>0</v>
      </c>
      <c r="AG49" s="298">
        <f t="shared" si="70"/>
        <v>0</v>
      </c>
      <c r="AH49" s="298">
        <f t="shared" si="70"/>
        <v>0</v>
      </c>
      <c r="AI49" s="298">
        <f t="shared" si="70"/>
        <v>0</v>
      </c>
      <c r="AJ49" s="298">
        <f t="shared" si="70"/>
        <v>0</v>
      </c>
      <c r="AK49" s="298">
        <f>IF(AZ$7=M49,$J49,0)</f>
        <v>0</v>
      </c>
      <c r="AL49" s="298">
        <f t="shared" si="71"/>
        <v>0</v>
      </c>
      <c r="AM49" s="298">
        <f t="shared" si="71"/>
        <v>0</v>
      </c>
      <c r="AN49" s="298">
        <f t="shared" si="71"/>
        <v>0</v>
      </c>
      <c r="AO49" s="298">
        <f t="shared" si="71"/>
        <v>0</v>
      </c>
      <c r="AP49" s="298">
        <f>IF(AZ$7=M49,$D49,0)</f>
        <v>0</v>
      </c>
      <c r="AQ49" s="298">
        <f t="shared" si="72"/>
        <v>0</v>
      </c>
      <c r="AR49" s="298">
        <f t="shared" si="72"/>
        <v>0</v>
      </c>
      <c r="AS49" s="298">
        <f t="shared" si="72"/>
        <v>0</v>
      </c>
      <c r="AT49" s="298">
        <f t="shared" si="72"/>
        <v>0</v>
      </c>
      <c r="AU49" s="298">
        <f>IF(AZ$7=M49,$M49,0)</f>
        <v>0</v>
      </c>
      <c r="AV49" s="298">
        <f t="shared" ref="AV49:AY49" si="77">IF(AV$7=H49,$I49,0)</f>
        <v>0</v>
      </c>
      <c r="AW49" s="298">
        <f t="shared" si="77"/>
        <v>0</v>
      </c>
      <c r="AX49" s="298">
        <f t="shared" si="77"/>
        <v>0</v>
      </c>
      <c r="AY49" s="298">
        <f t="shared" si="77"/>
        <v>0</v>
      </c>
      <c r="AZ49" s="298">
        <f>IF(AZ$7=M49,$I49,0)</f>
        <v>0</v>
      </c>
      <c r="BA49" s="407">
        <f>SUM(AV49:AZ49)</f>
        <v>0</v>
      </c>
      <c r="BB49" s="408">
        <f>BA49/AA49</f>
        <v>0</v>
      </c>
    </row>
    <row r="50" spans="1:54" s="270" customFormat="1" ht="60" hidden="1" x14ac:dyDescent="0.35">
      <c r="A50" s="282" t="s">
        <v>64</v>
      </c>
      <c r="B50" s="283" t="s">
        <v>771</v>
      </c>
      <c r="C50" s="282" t="s">
        <v>74</v>
      </c>
      <c r="D50" s="269" t="s">
        <v>852</v>
      </c>
      <c r="E50" s="284" t="s">
        <v>473</v>
      </c>
      <c r="F50" s="282" t="s">
        <v>718</v>
      </c>
      <c r="G50" s="283" t="s">
        <v>719</v>
      </c>
      <c r="H50" s="278" t="s">
        <v>697</v>
      </c>
      <c r="I50" s="268" t="s">
        <v>1269</v>
      </c>
      <c r="J50" s="269" t="s">
        <v>882</v>
      </c>
      <c r="K50" s="269" t="s">
        <v>880</v>
      </c>
      <c r="L50" s="269"/>
      <c r="M50" s="269" t="s">
        <v>845</v>
      </c>
      <c r="N50" s="285">
        <v>45565</v>
      </c>
      <c r="O50" s="286" t="s">
        <v>887</v>
      </c>
      <c r="P50" s="287" t="s">
        <v>70</v>
      </c>
      <c r="Q50" s="290" t="s">
        <v>16</v>
      </c>
      <c r="R50" s="290">
        <v>3</v>
      </c>
      <c r="S50" s="290" t="s">
        <v>73</v>
      </c>
      <c r="T50" s="290" t="s">
        <v>181</v>
      </c>
      <c r="U50" s="295">
        <v>5</v>
      </c>
      <c r="V50" s="296">
        <v>0</v>
      </c>
      <c r="W50" s="297">
        <v>0</v>
      </c>
      <c r="X50" s="278"/>
      <c r="Y50" s="278"/>
      <c r="Z50" s="278"/>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78"/>
      <c r="AW50" s="278"/>
      <c r="AX50" s="278"/>
      <c r="AY50" s="278"/>
      <c r="AZ50" s="278"/>
      <c r="BA50" s="290"/>
      <c r="BB50" s="290"/>
    </row>
    <row r="51" spans="1:54" s="270" customFormat="1" ht="60" hidden="1" x14ac:dyDescent="0.35">
      <c r="A51" s="282" t="s">
        <v>64</v>
      </c>
      <c r="B51" s="283" t="s">
        <v>771</v>
      </c>
      <c r="C51" s="282" t="s">
        <v>74</v>
      </c>
      <c r="D51" s="269" t="s">
        <v>852</v>
      </c>
      <c r="E51" s="284" t="s">
        <v>473</v>
      </c>
      <c r="F51" s="282" t="s">
        <v>718</v>
      </c>
      <c r="G51" s="283" t="s">
        <v>719</v>
      </c>
      <c r="H51" s="278" t="s">
        <v>698</v>
      </c>
      <c r="I51" s="268" t="s">
        <v>1269</v>
      </c>
      <c r="J51" s="269" t="s">
        <v>882</v>
      </c>
      <c r="K51" s="269" t="s">
        <v>880</v>
      </c>
      <c r="L51" s="269"/>
      <c r="M51" s="269" t="s">
        <v>845</v>
      </c>
      <c r="N51" s="285">
        <v>45565</v>
      </c>
      <c r="O51" s="286" t="s">
        <v>887</v>
      </c>
      <c r="P51" s="287" t="s">
        <v>70</v>
      </c>
      <c r="Q51" s="290">
        <v>3</v>
      </c>
      <c r="R51" s="290" t="s">
        <v>73</v>
      </c>
      <c r="S51" s="290" t="s">
        <v>181</v>
      </c>
      <c r="T51" s="295">
        <v>5</v>
      </c>
      <c r="U51" s="290"/>
      <c r="V51" s="290"/>
      <c r="W51" s="290"/>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row>
    <row r="52" spans="1:54" s="270" customFormat="1" ht="60" hidden="1" x14ac:dyDescent="0.35">
      <c r="A52" s="504" t="s">
        <v>64</v>
      </c>
      <c r="B52" s="505" t="s">
        <v>771</v>
      </c>
      <c r="C52" s="504" t="s">
        <v>74</v>
      </c>
      <c r="D52" s="506" t="s">
        <v>852</v>
      </c>
      <c r="E52" s="507" t="s">
        <v>473</v>
      </c>
      <c r="F52" s="504" t="s">
        <v>718</v>
      </c>
      <c r="G52" s="505" t="s">
        <v>719</v>
      </c>
      <c r="H52" s="278" t="s">
        <v>700</v>
      </c>
      <c r="I52" s="508" t="s">
        <v>1269</v>
      </c>
      <c r="J52" s="506" t="s">
        <v>882</v>
      </c>
      <c r="K52" s="506" t="s">
        <v>880</v>
      </c>
      <c r="L52" s="269"/>
      <c r="M52" s="269" t="s">
        <v>845</v>
      </c>
      <c r="N52" s="509">
        <v>45565</v>
      </c>
      <c r="O52" s="510" t="s">
        <v>887</v>
      </c>
      <c r="P52" s="287" t="s">
        <v>70</v>
      </c>
      <c r="Q52" s="511" t="s">
        <v>73</v>
      </c>
      <c r="R52" s="511" t="s">
        <v>181</v>
      </c>
      <c r="S52" s="512">
        <v>5</v>
      </c>
      <c r="T52" s="511"/>
      <c r="U52" s="513"/>
      <c r="V52" s="258"/>
      <c r="W52" s="258"/>
      <c r="X52" s="258"/>
      <c r="Y52" s="258"/>
      <c r="Z52" s="258"/>
      <c r="AA52" s="513"/>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513"/>
      <c r="BB52" s="513"/>
    </row>
    <row r="53" spans="1:54" s="273" customFormat="1" ht="48" x14ac:dyDescent="0.35">
      <c r="A53" s="311" t="s">
        <v>64</v>
      </c>
      <c r="B53" s="311" t="s">
        <v>431</v>
      </c>
      <c r="C53" s="311" t="s">
        <v>76</v>
      </c>
      <c r="D53" s="340" t="s">
        <v>37</v>
      </c>
      <c r="E53" s="311" t="s">
        <v>431</v>
      </c>
      <c r="F53" s="311" t="s">
        <v>1040</v>
      </c>
      <c r="G53" s="311" t="s">
        <v>215</v>
      </c>
      <c r="H53" s="340" t="s">
        <v>696</v>
      </c>
      <c r="I53" s="343">
        <v>1</v>
      </c>
      <c r="J53" s="340" t="s">
        <v>839</v>
      </c>
      <c r="K53" s="340" t="s">
        <v>1143</v>
      </c>
      <c r="L53" s="380"/>
      <c r="M53" s="370" t="s">
        <v>845</v>
      </c>
      <c r="N53" s="354">
        <v>45565</v>
      </c>
      <c r="O53" s="354" t="s">
        <v>887</v>
      </c>
      <c r="P53" s="381" t="s">
        <v>70</v>
      </c>
      <c r="Q53" s="311" t="s">
        <v>77</v>
      </c>
      <c r="R53" s="287" t="s">
        <v>16</v>
      </c>
      <c r="S53" s="287">
        <v>5</v>
      </c>
      <c r="T53" s="287" t="s">
        <v>75</v>
      </c>
      <c r="U53" s="287" t="s">
        <v>174</v>
      </c>
      <c r="V53" s="311">
        <v>1</v>
      </c>
      <c r="W53" s="382">
        <v>0</v>
      </c>
      <c r="X53" s="289">
        <v>1</v>
      </c>
      <c r="Y53" s="289">
        <v>0</v>
      </c>
      <c r="Z53" s="371">
        <v>1</v>
      </c>
      <c r="AA53" s="462">
        <f>SUM(V53:Z53)</f>
        <v>3</v>
      </c>
      <c r="AB53" s="383" t="str">
        <f t="shared" ref="AB53:AE54" si="78">IF(AV$7=H53,$K53,0)</f>
        <v>Agricultural pollution loads have  been evaluated for the potential for water quality degradation due to nonpoint sources (NPS) of pollution biennially since 1986 on a per hydrologic unit basis along with some indicators of where such degradation might have its greatest negative impact. Results are reported in the NPS Chapter of the Virginia Water Quality Assessment (305b) Report</v>
      </c>
      <c r="AC53" s="298">
        <f t="shared" si="78"/>
        <v>0</v>
      </c>
      <c r="AD53" s="298">
        <f t="shared" si="78"/>
        <v>0</v>
      </c>
      <c r="AE53" s="298">
        <f t="shared" si="78"/>
        <v>0</v>
      </c>
      <c r="AF53" s="298">
        <f>IF(AZ$7=M53,$K53,0)</f>
        <v>0</v>
      </c>
      <c r="AG53" s="355" t="str">
        <f t="shared" ref="AG53:AJ54" si="79">IF(AV$7=H53,$J53,0)</f>
        <v>Active</v>
      </c>
      <c r="AH53" s="298">
        <f t="shared" si="79"/>
        <v>0</v>
      </c>
      <c r="AI53" s="298">
        <f t="shared" si="79"/>
        <v>0</v>
      </c>
      <c r="AJ53" s="298">
        <f t="shared" si="79"/>
        <v>0</v>
      </c>
      <c r="AK53" s="298">
        <f>IF(AZ$7=M53,$J53,0)</f>
        <v>0</v>
      </c>
      <c r="AL53" s="355" t="str">
        <f t="shared" ref="AL53:AO54" si="80">IF(AV$7=H53,$D53,0)</f>
        <v>DEQ/DCR</v>
      </c>
      <c r="AM53" s="298">
        <f t="shared" si="80"/>
        <v>0</v>
      </c>
      <c r="AN53" s="298">
        <f t="shared" si="80"/>
        <v>0</v>
      </c>
      <c r="AO53" s="298">
        <f t="shared" si="80"/>
        <v>0</v>
      </c>
      <c r="AP53" s="298">
        <f>IF(AZ$7=M53,$D53,0)</f>
        <v>0</v>
      </c>
      <c r="AQ53" s="298" t="str">
        <f t="shared" ref="AQ53:AT54" si="81">IF(AV$7=H53,$M53,0)</f>
        <v>[DEQ Staff]</v>
      </c>
      <c r="AR53" s="298">
        <f t="shared" si="81"/>
        <v>0</v>
      </c>
      <c r="AS53" s="298">
        <f t="shared" si="81"/>
        <v>0</v>
      </c>
      <c r="AT53" s="298">
        <f t="shared" si="81"/>
        <v>0</v>
      </c>
      <c r="AU53" s="298">
        <f>IF(AZ$7=M53,$M53,0)</f>
        <v>0</v>
      </c>
      <c r="AV53" s="461">
        <f t="shared" ref="AV53" si="82">IF(AV$7=H53,$I53,0)</f>
        <v>1</v>
      </c>
      <c r="AW53" s="298">
        <f t="shared" ref="AW53" si="83">IF(AW$7=I53,$I53,0)</f>
        <v>0</v>
      </c>
      <c r="AX53" s="298">
        <f t="shared" ref="AX53" si="84">IF(AX$7=J53,$I53,0)</f>
        <v>0</v>
      </c>
      <c r="AY53" s="298">
        <f t="shared" ref="AY53" si="85">IF(AY$7=K53,$I53,0)</f>
        <v>0</v>
      </c>
      <c r="AZ53" s="372">
        <f>IF(AZ$7=M53,$I53,0)</f>
        <v>0</v>
      </c>
      <c r="BA53" s="462">
        <f>SUM(AV53:AZ53)</f>
        <v>1</v>
      </c>
      <c r="BB53" s="432">
        <f>BA53/AA53</f>
        <v>0.33333333333333331</v>
      </c>
    </row>
    <row r="54" spans="1:54" s="270" customFormat="1" ht="24" hidden="1" x14ac:dyDescent="0.35">
      <c r="A54" s="395" t="s">
        <v>64</v>
      </c>
      <c r="B54" s="396" t="s">
        <v>431</v>
      </c>
      <c r="C54" s="395" t="s">
        <v>76</v>
      </c>
      <c r="D54" s="397" t="s">
        <v>852</v>
      </c>
      <c r="E54" s="398" t="s">
        <v>431</v>
      </c>
      <c r="F54" s="395" t="s">
        <v>1040</v>
      </c>
      <c r="G54" s="396" t="s">
        <v>215</v>
      </c>
      <c r="H54" s="400" t="s">
        <v>699</v>
      </c>
      <c r="I54" s="401" t="s">
        <v>1269</v>
      </c>
      <c r="J54" s="397" t="s">
        <v>882</v>
      </c>
      <c r="K54" s="397" t="s">
        <v>880</v>
      </c>
      <c r="L54" s="269"/>
      <c r="M54" s="269" t="s">
        <v>845</v>
      </c>
      <c r="N54" s="402">
        <v>45565</v>
      </c>
      <c r="O54" s="403" t="s">
        <v>887</v>
      </c>
      <c r="P54" s="287" t="s">
        <v>70</v>
      </c>
      <c r="Q54" s="404" t="s">
        <v>77</v>
      </c>
      <c r="R54" s="405" t="s">
        <v>16</v>
      </c>
      <c r="S54" s="405">
        <v>5</v>
      </c>
      <c r="T54" s="405" t="s">
        <v>75</v>
      </c>
      <c r="U54" s="405" t="s">
        <v>174</v>
      </c>
      <c r="V54" s="404">
        <v>1</v>
      </c>
      <c r="W54" s="289">
        <v>0</v>
      </c>
      <c r="X54" s="289">
        <v>1</v>
      </c>
      <c r="Y54" s="289">
        <v>0</v>
      </c>
      <c r="Z54" s="289">
        <v>1</v>
      </c>
      <c r="AA54" s="406">
        <f>SUM(V54:Z54)</f>
        <v>3</v>
      </c>
      <c r="AB54" s="298">
        <f t="shared" si="78"/>
        <v>0</v>
      </c>
      <c r="AC54" s="298">
        <f t="shared" si="78"/>
        <v>0</v>
      </c>
      <c r="AD54" s="298">
        <f t="shared" si="78"/>
        <v>0</v>
      </c>
      <c r="AE54" s="298">
        <f t="shared" si="78"/>
        <v>0</v>
      </c>
      <c r="AF54" s="298">
        <f>IF(AZ$7=M54,$K54,0)</f>
        <v>0</v>
      </c>
      <c r="AG54" s="298">
        <f t="shared" si="79"/>
        <v>0</v>
      </c>
      <c r="AH54" s="298">
        <f t="shared" si="79"/>
        <v>0</v>
      </c>
      <c r="AI54" s="298">
        <f t="shared" si="79"/>
        <v>0</v>
      </c>
      <c r="AJ54" s="298">
        <f t="shared" si="79"/>
        <v>0</v>
      </c>
      <c r="AK54" s="298">
        <f>IF(AZ$7=M54,$J54,0)</f>
        <v>0</v>
      </c>
      <c r="AL54" s="298">
        <f t="shared" si="80"/>
        <v>0</v>
      </c>
      <c r="AM54" s="298">
        <f t="shared" si="80"/>
        <v>0</v>
      </c>
      <c r="AN54" s="298">
        <f t="shared" si="80"/>
        <v>0</v>
      </c>
      <c r="AO54" s="298">
        <f t="shared" si="80"/>
        <v>0</v>
      </c>
      <c r="AP54" s="298">
        <f>IF(AZ$7=M54,$D54,0)</f>
        <v>0</v>
      </c>
      <c r="AQ54" s="298">
        <f t="shared" si="81"/>
        <v>0</v>
      </c>
      <c r="AR54" s="298">
        <f t="shared" si="81"/>
        <v>0</v>
      </c>
      <c r="AS54" s="298">
        <f t="shared" si="81"/>
        <v>0</v>
      </c>
      <c r="AT54" s="298">
        <f t="shared" si="81"/>
        <v>0</v>
      </c>
      <c r="AU54" s="298">
        <f>IF(AZ$7=M54,$M54,0)</f>
        <v>0</v>
      </c>
      <c r="AV54" s="298">
        <f t="shared" ref="AV54:AY54" si="86">IF(AV$7=H54,$I54,0)</f>
        <v>0</v>
      </c>
      <c r="AW54" s="298">
        <f t="shared" si="86"/>
        <v>0</v>
      </c>
      <c r="AX54" s="298">
        <f t="shared" si="86"/>
        <v>0</v>
      </c>
      <c r="AY54" s="298">
        <f t="shared" si="86"/>
        <v>0</v>
      </c>
      <c r="AZ54" s="298">
        <f>IF(AZ$7=M54,$I54,0)</f>
        <v>0</v>
      </c>
      <c r="BA54" s="407">
        <f>SUM(AV54:AZ54)</f>
        <v>0</v>
      </c>
      <c r="BB54" s="408">
        <f>BA54/AA54</f>
        <v>0</v>
      </c>
    </row>
    <row r="55" spans="1:54" s="270" customFormat="1" ht="24" hidden="1" x14ac:dyDescent="0.35">
      <c r="A55" s="282" t="s">
        <v>64</v>
      </c>
      <c r="B55" s="283" t="s">
        <v>431</v>
      </c>
      <c r="C55" s="282" t="s">
        <v>76</v>
      </c>
      <c r="D55" s="269" t="s">
        <v>852</v>
      </c>
      <c r="E55" s="284" t="s">
        <v>431</v>
      </c>
      <c r="F55" s="282" t="s">
        <v>1040</v>
      </c>
      <c r="G55" s="283" t="s">
        <v>215</v>
      </c>
      <c r="H55" s="278" t="s">
        <v>697</v>
      </c>
      <c r="I55" s="268" t="s">
        <v>1269</v>
      </c>
      <c r="J55" s="269" t="s">
        <v>882</v>
      </c>
      <c r="K55" s="269" t="s">
        <v>880</v>
      </c>
      <c r="L55" s="269"/>
      <c r="M55" s="269" t="s">
        <v>845</v>
      </c>
      <c r="N55" s="285">
        <v>45565</v>
      </c>
      <c r="O55" s="286" t="s">
        <v>887</v>
      </c>
      <c r="P55" s="287" t="s">
        <v>70</v>
      </c>
      <c r="Q55" s="290" t="s">
        <v>16</v>
      </c>
      <c r="R55" s="290">
        <v>5</v>
      </c>
      <c r="S55" s="290" t="s">
        <v>75</v>
      </c>
      <c r="T55" s="290" t="s">
        <v>174</v>
      </c>
      <c r="U55" s="295">
        <v>3</v>
      </c>
      <c r="V55" s="296">
        <v>0</v>
      </c>
      <c r="W55" s="297">
        <v>0</v>
      </c>
      <c r="X55" s="278"/>
      <c r="Y55" s="278"/>
      <c r="Z55" s="278"/>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78"/>
      <c r="AW55" s="278"/>
      <c r="AX55" s="278"/>
      <c r="AY55" s="278"/>
      <c r="AZ55" s="278"/>
      <c r="BA55" s="290"/>
      <c r="BB55" s="290"/>
    </row>
    <row r="56" spans="1:54" s="270" customFormat="1" ht="24" hidden="1" x14ac:dyDescent="0.35">
      <c r="A56" s="282" t="s">
        <v>64</v>
      </c>
      <c r="B56" s="283" t="s">
        <v>431</v>
      </c>
      <c r="C56" s="282" t="s">
        <v>76</v>
      </c>
      <c r="D56" s="269" t="s">
        <v>852</v>
      </c>
      <c r="E56" s="284" t="s">
        <v>431</v>
      </c>
      <c r="F56" s="282" t="s">
        <v>1040</v>
      </c>
      <c r="G56" s="283" t="s">
        <v>215</v>
      </c>
      <c r="H56" s="278" t="s">
        <v>698</v>
      </c>
      <c r="I56" s="268" t="s">
        <v>1269</v>
      </c>
      <c r="J56" s="269" t="s">
        <v>882</v>
      </c>
      <c r="K56" s="269" t="s">
        <v>880</v>
      </c>
      <c r="L56" s="269"/>
      <c r="M56" s="269" t="s">
        <v>845</v>
      </c>
      <c r="N56" s="285">
        <v>45565</v>
      </c>
      <c r="O56" s="286" t="s">
        <v>887</v>
      </c>
      <c r="P56" s="287" t="s">
        <v>70</v>
      </c>
      <c r="Q56" s="290">
        <v>5</v>
      </c>
      <c r="R56" s="290" t="s">
        <v>75</v>
      </c>
      <c r="S56" s="290" t="s">
        <v>174</v>
      </c>
      <c r="T56" s="295">
        <v>3</v>
      </c>
      <c r="U56" s="290"/>
      <c r="V56" s="290"/>
      <c r="W56" s="290"/>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row>
    <row r="57" spans="1:54" s="270" customFormat="1" ht="24" hidden="1" x14ac:dyDescent="0.35">
      <c r="A57" s="504" t="s">
        <v>64</v>
      </c>
      <c r="B57" s="505" t="s">
        <v>431</v>
      </c>
      <c r="C57" s="504" t="s">
        <v>76</v>
      </c>
      <c r="D57" s="506" t="s">
        <v>852</v>
      </c>
      <c r="E57" s="507" t="s">
        <v>431</v>
      </c>
      <c r="F57" s="504" t="s">
        <v>1040</v>
      </c>
      <c r="G57" s="505" t="s">
        <v>215</v>
      </c>
      <c r="H57" s="278" t="s">
        <v>700</v>
      </c>
      <c r="I57" s="508" t="s">
        <v>1269</v>
      </c>
      <c r="J57" s="506" t="s">
        <v>882</v>
      </c>
      <c r="K57" s="506" t="s">
        <v>880</v>
      </c>
      <c r="L57" s="269"/>
      <c r="M57" s="269" t="s">
        <v>845</v>
      </c>
      <c r="N57" s="509">
        <v>45565</v>
      </c>
      <c r="O57" s="510" t="s">
        <v>887</v>
      </c>
      <c r="P57" s="287" t="s">
        <v>70</v>
      </c>
      <c r="Q57" s="511" t="s">
        <v>75</v>
      </c>
      <c r="R57" s="511" t="s">
        <v>174</v>
      </c>
      <c r="S57" s="512">
        <v>3</v>
      </c>
      <c r="T57" s="511"/>
      <c r="U57" s="513"/>
      <c r="V57" s="258"/>
      <c r="W57" s="258"/>
      <c r="X57" s="258"/>
      <c r="Y57" s="258"/>
      <c r="Z57" s="258"/>
      <c r="AA57" s="513"/>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513"/>
      <c r="BB57" s="513"/>
    </row>
    <row r="58" spans="1:54" s="273" customFormat="1" ht="60" x14ac:dyDescent="0.35">
      <c r="A58" s="311" t="s">
        <v>64</v>
      </c>
      <c r="B58" s="311" t="s">
        <v>772</v>
      </c>
      <c r="C58" s="311" t="s">
        <v>79</v>
      </c>
      <c r="D58" s="340" t="s">
        <v>70</v>
      </c>
      <c r="E58" s="311" t="s">
        <v>475</v>
      </c>
      <c r="F58" s="311" t="s">
        <v>721</v>
      </c>
      <c r="G58" s="311" t="s">
        <v>186</v>
      </c>
      <c r="H58" s="340" t="s">
        <v>696</v>
      </c>
      <c r="I58" s="343">
        <v>1</v>
      </c>
      <c r="J58" s="340" t="s">
        <v>839</v>
      </c>
      <c r="K58" s="340" t="s">
        <v>1145</v>
      </c>
      <c r="L58" s="380"/>
      <c r="M58" s="370" t="s">
        <v>845</v>
      </c>
      <c r="N58" s="354">
        <v>45565</v>
      </c>
      <c r="O58" s="354" t="s">
        <v>888</v>
      </c>
      <c r="P58" s="381" t="s">
        <v>70</v>
      </c>
      <c r="Q58" s="311" t="s">
        <v>72</v>
      </c>
      <c r="R58" s="287" t="s">
        <v>20</v>
      </c>
      <c r="S58" s="287">
        <v>7</v>
      </c>
      <c r="T58" s="287" t="s">
        <v>78</v>
      </c>
      <c r="U58" s="287" t="s">
        <v>181</v>
      </c>
      <c r="V58" s="311">
        <v>1</v>
      </c>
      <c r="W58" s="382">
        <v>1</v>
      </c>
      <c r="X58" s="289">
        <v>1</v>
      </c>
      <c r="Y58" s="289">
        <v>1</v>
      </c>
      <c r="Z58" s="371">
        <v>1</v>
      </c>
      <c r="AA58" s="462">
        <f>SUM(V58:Z58)</f>
        <v>5</v>
      </c>
      <c r="AB58" s="383" t="str">
        <f t="shared" ref="AB58:AE59" si="87">IF(AV$7=H58,$K58,0)</f>
        <v>DCR works to manage both urban and agricultural nutrients found in fertilizers, manure, biosolids and other sources so that they retain their efficient use yet don't impair the quality of Virginia's ground and surface waters.</v>
      </c>
      <c r="AC58" s="298">
        <f t="shared" si="87"/>
        <v>0</v>
      </c>
      <c r="AD58" s="298">
        <f t="shared" si="87"/>
        <v>0</v>
      </c>
      <c r="AE58" s="298">
        <f t="shared" si="87"/>
        <v>0</v>
      </c>
      <c r="AF58" s="298">
        <f>IF(AZ$7=M58,$K58,0)</f>
        <v>0</v>
      </c>
      <c r="AG58" s="355" t="str">
        <f t="shared" ref="AG58:AJ59" si="88">IF(AV$7=H58,$J58,0)</f>
        <v>Active</v>
      </c>
      <c r="AH58" s="298">
        <f t="shared" si="88"/>
        <v>0</v>
      </c>
      <c r="AI58" s="298">
        <f t="shared" si="88"/>
        <v>0</v>
      </c>
      <c r="AJ58" s="298">
        <f t="shared" si="88"/>
        <v>0</v>
      </c>
      <c r="AK58" s="298">
        <f>IF(AZ$7=M58,$J58,0)</f>
        <v>0</v>
      </c>
      <c r="AL58" s="355" t="str">
        <f t="shared" ref="AL58:AO59" si="89">IF(AV$7=H58,$D58,0)</f>
        <v>DCR</v>
      </c>
      <c r="AM58" s="298">
        <f t="shared" si="89"/>
        <v>0</v>
      </c>
      <c r="AN58" s="298">
        <f t="shared" si="89"/>
        <v>0</v>
      </c>
      <c r="AO58" s="298">
        <f t="shared" si="89"/>
        <v>0</v>
      </c>
      <c r="AP58" s="298">
        <f>IF(AZ$7=M58,$D58,0)</f>
        <v>0</v>
      </c>
      <c r="AQ58" s="298" t="str">
        <f t="shared" ref="AQ58:AT59" si="90">IF(AV$7=H58,$M58,0)</f>
        <v>[DEQ Staff]</v>
      </c>
      <c r="AR58" s="298">
        <f t="shared" si="90"/>
        <v>0</v>
      </c>
      <c r="AS58" s="298">
        <f t="shared" si="90"/>
        <v>0</v>
      </c>
      <c r="AT58" s="298">
        <f t="shared" si="90"/>
        <v>0</v>
      </c>
      <c r="AU58" s="298">
        <f>IF(AZ$7=M58,$M58,0)</f>
        <v>0</v>
      </c>
      <c r="AV58" s="461">
        <f t="shared" ref="AV58" si="91">IF(AV$7=H58,$I58,0)</f>
        <v>1</v>
      </c>
      <c r="AW58" s="298">
        <f t="shared" ref="AW58" si="92">IF(AW$7=I58,$I58,0)</f>
        <v>0</v>
      </c>
      <c r="AX58" s="298">
        <f t="shared" ref="AX58" si="93">IF(AX$7=J58,$I58,0)</f>
        <v>0</v>
      </c>
      <c r="AY58" s="298">
        <f t="shared" ref="AY58" si="94">IF(AY$7=K58,$I58,0)</f>
        <v>0</v>
      </c>
      <c r="AZ58" s="372">
        <f>IF(AZ$7=M58,$I58,0)</f>
        <v>0</v>
      </c>
      <c r="BA58" s="462">
        <f>SUM(AV58:AZ58)</f>
        <v>1</v>
      </c>
      <c r="BB58" s="432">
        <f>BA58/AA58</f>
        <v>0.2</v>
      </c>
    </row>
    <row r="59" spans="1:54" s="270" customFormat="1" ht="48" hidden="1" x14ac:dyDescent="0.35">
      <c r="A59" s="395" t="s">
        <v>64</v>
      </c>
      <c r="B59" s="396" t="s">
        <v>772</v>
      </c>
      <c r="C59" s="395" t="s">
        <v>79</v>
      </c>
      <c r="D59" s="397" t="s">
        <v>852</v>
      </c>
      <c r="E59" s="398" t="s">
        <v>475</v>
      </c>
      <c r="F59" s="395" t="s">
        <v>721</v>
      </c>
      <c r="G59" s="396" t="s">
        <v>186</v>
      </c>
      <c r="H59" s="400" t="s">
        <v>699</v>
      </c>
      <c r="I59" s="401" t="s">
        <v>1269</v>
      </c>
      <c r="J59" s="397" t="s">
        <v>882</v>
      </c>
      <c r="K59" s="397" t="s">
        <v>880</v>
      </c>
      <c r="L59" s="269"/>
      <c r="M59" s="269" t="s">
        <v>845</v>
      </c>
      <c r="N59" s="402">
        <v>45565</v>
      </c>
      <c r="O59" s="403" t="s">
        <v>888</v>
      </c>
      <c r="P59" s="287" t="s">
        <v>70</v>
      </c>
      <c r="Q59" s="404" t="s">
        <v>72</v>
      </c>
      <c r="R59" s="405" t="s">
        <v>20</v>
      </c>
      <c r="S59" s="405">
        <v>7</v>
      </c>
      <c r="T59" s="405" t="s">
        <v>78</v>
      </c>
      <c r="U59" s="405" t="s">
        <v>181</v>
      </c>
      <c r="V59" s="404">
        <v>1</v>
      </c>
      <c r="W59" s="289">
        <v>1</v>
      </c>
      <c r="X59" s="289">
        <v>1</v>
      </c>
      <c r="Y59" s="289">
        <v>1</v>
      </c>
      <c r="Z59" s="289">
        <v>1</v>
      </c>
      <c r="AA59" s="406">
        <f>SUM(V59:Z59)</f>
        <v>5</v>
      </c>
      <c r="AB59" s="298">
        <f t="shared" si="87"/>
        <v>0</v>
      </c>
      <c r="AC59" s="298">
        <f t="shared" si="87"/>
        <v>0</v>
      </c>
      <c r="AD59" s="298">
        <f t="shared" si="87"/>
        <v>0</v>
      </c>
      <c r="AE59" s="298">
        <f t="shared" si="87"/>
        <v>0</v>
      </c>
      <c r="AF59" s="298">
        <f>IF(AZ$7=M59,$K59,0)</f>
        <v>0</v>
      </c>
      <c r="AG59" s="298">
        <f t="shared" si="88"/>
        <v>0</v>
      </c>
      <c r="AH59" s="298">
        <f t="shared" si="88"/>
        <v>0</v>
      </c>
      <c r="AI59" s="298">
        <f t="shared" si="88"/>
        <v>0</v>
      </c>
      <c r="AJ59" s="298">
        <f t="shared" si="88"/>
        <v>0</v>
      </c>
      <c r="AK59" s="298">
        <f>IF(AZ$7=M59,$J59,0)</f>
        <v>0</v>
      </c>
      <c r="AL59" s="298">
        <f t="shared" si="89"/>
        <v>0</v>
      </c>
      <c r="AM59" s="298">
        <f t="shared" si="89"/>
        <v>0</v>
      </c>
      <c r="AN59" s="298">
        <f t="shared" si="89"/>
        <v>0</v>
      </c>
      <c r="AO59" s="298">
        <f t="shared" si="89"/>
        <v>0</v>
      </c>
      <c r="AP59" s="298">
        <f>IF(AZ$7=M59,$D59,0)</f>
        <v>0</v>
      </c>
      <c r="AQ59" s="298">
        <f t="shared" si="90"/>
        <v>0</v>
      </c>
      <c r="AR59" s="298">
        <f t="shared" si="90"/>
        <v>0</v>
      </c>
      <c r="AS59" s="298">
        <f t="shared" si="90"/>
        <v>0</v>
      </c>
      <c r="AT59" s="298">
        <f t="shared" si="90"/>
        <v>0</v>
      </c>
      <c r="AU59" s="298">
        <f>IF(AZ$7=M59,$M59,0)</f>
        <v>0</v>
      </c>
      <c r="AV59" s="298">
        <f t="shared" ref="AV59:AY59" si="95">IF(AV$7=H59,$I59,0)</f>
        <v>0</v>
      </c>
      <c r="AW59" s="298">
        <f t="shared" si="95"/>
        <v>0</v>
      </c>
      <c r="AX59" s="298">
        <f t="shared" si="95"/>
        <v>0</v>
      </c>
      <c r="AY59" s="298">
        <f t="shared" si="95"/>
        <v>0</v>
      </c>
      <c r="AZ59" s="298">
        <f>IF(AZ$7=M59,$I59,0)</f>
        <v>0</v>
      </c>
      <c r="BA59" s="407">
        <f>SUM(AV59:AZ59)</f>
        <v>0</v>
      </c>
      <c r="BB59" s="408">
        <f>BA59/AA59</f>
        <v>0</v>
      </c>
    </row>
    <row r="60" spans="1:54" s="270" customFormat="1" ht="48" hidden="1" x14ac:dyDescent="0.35">
      <c r="A60" s="282" t="s">
        <v>64</v>
      </c>
      <c r="B60" s="283" t="s">
        <v>772</v>
      </c>
      <c r="C60" s="282" t="s">
        <v>79</v>
      </c>
      <c r="D60" s="269" t="s">
        <v>852</v>
      </c>
      <c r="E60" s="284" t="s">
        <v>475</v>
      </c>
      <c r="F60" s="282" t="s">
        <v>721</v>
      </c>
      <c r="G60" s="283" t="s">
        <v>186</v>
      </c>
      <c r="H60" s="278" t="s">
        <v>697</v>
      </c>
      <c r="I60" s="268" t="s">
        <v>1269</v>
      </c>
      <c r="J60" s="269" t="s">
        <v>882</v>
      </c>
      <c r="K60" s="269" t="s">
        <v>880</v>
      </c>
      <c r="L60" s="269"/>
      <c r="M60" s="269" t="s">
        <v>845</v>
      </c>
      <c r="N60" s="285">
        <v>45565</v>
      </c>
      <c r="O60" s="286" t="s">
        <v>888</v>
      </c>
      <c r="P60" s="287" t="s">
        <v>70</v>
      </c>
      <c r="Q60" s="290" t="s">
        <v>20</v>
      </c>
      <c r="R60" s="290">
        <v>7</v>
      </c>
      <c r="S60" s="290" t="s">
        <v>78</v>
      </c>
      <c r="T60" s="290" t="s">
        <v>181</v>
      </c>
      <c r="U60" s="295">
        <v>5</v>
      </c>
      <c r="V60" s="296">
        <v>0</v>
      </c>
      <c r="W60" s="297">
        <v>0</v>
      </c>
      <c r="X60" s="278"/>
      <c r="Y60" s="278"/>
      <c r="Z60" s="278"/>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78"/>
      <c r="AW60" s="278"/>
      <c r="AX60" s="278"/>
      <c r="AY60" s="278"/>
      <c r="AZ60" s="278"/>
      <c r="BA60" s="290"/>
      <c r="BB60" s="290"/>
    </row>
    <row r="61" spans="1:54" s="270" customFormat="1" ht="48" hidden="1" x14ac:dyDescent="0.35">
      <c r="A61" s="282" t="s">
        <v>64</v>
      </c>
      <c r="B61" s="283" t="s">
        <v>772</v>
      </c>
      <c r="C61" s="282" t="s">
        <v>79</v>
      </c>
      <c r="D61" s="269" t="s">
        <v>852</v>
      </c>
      <c r="E61" s="284" t="s">
        <v>475</v>
      </c>
      <c r="F61" s="282" t="s">
        <v>721</v>
      </c>
      <c r="G61" s="283" t="s">
        <v>186</v>
      </c>
      <c r="H61" s="278" t="s">
        <v>698</v>
      </c>
      <c r="I61" s="268" t="s">
        <v>1269</v>
      </c>
      <c r="J61" s="269" t="s">
        <v>882</v>
      </c>
      <c r="K61" s="269" t="s">
        <v>880</v>
      </c>
      <c r="L61" s="269"/>
      <c r="M61" s="269" t="s">
        <v>845</v>
      </c>
      <c r="N61" s="285">
        <v>45565</v>
      </c>
      <c r="O61" s="286" t="s">
        <v>888</v>
      </c>
      <c r="P61" s="287" t="s">
        <v>70</v>
      </c>
      <c r="Q61" s="290">
        <v>7</v>
      </c>
      <c r="R61" s="290" t="s">
        <v>78</v>
      </c>
      <c r="S61" s="290" t="s">
        <v>181</v>
      </c>
      <c r="T61" s="295">
        <v>5</v>
      </c>
      <c r="U61" s="290"/>
      <c r="V61" s="290"/>
      <c r="W61" s="290"/>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row>
    <row r="62" spans="1:54" s="270" customFormat="1" ht="48" hidden="1" x14ac:dyDescent="0.35">
      <c r="A62" s="504" t="s">
        <v>64</v>
      </c>
      <c r="B62" s="505" t="s">
        <v>772</v>
      </c>
      <c r="C62" s="504" t="s">
        <v>79</v>
      </c>
      <c r="D62" s="506" t="s">
        <v>852</v>
      </c>
      <c r="E62" s="507" t="s">
        <v>475</v>
      </c>
      <c r="F62" s="504" t="s">
        <v>721</v>
      </c>
      <c r="G62" s="505" t="s">
        <v>186</v>
      </c>
      <c r="H62" s="278" t="s">
        <v>700</v>
      </c>
      <c r="I62" s="508" t="s">
        <v>1269</v>
      </c>
      <c r="J62" s="506" t="s">
        <v>882</v>
      </c>
      <c r="K62" s="506" t="s">
        <v>880</v>
      </c>
      <c r="L62" s="269"/>
      <c r="M62" s="269" t="s">
        <v>845</v>
      </c>
      <c r="N62" s="509">
        <v>45565</v>
      </c>
      <c r="O62" s="510" t="s">
        <v>888</v>
      </c>
      <c r="P62" s="287" t="s">
        <v>70</v>
      </c>
      <c r="Q62" s="511" t="s">
        <v>78</v>
      </c>
      <c r="R62" s="511" t="s">
        <v>181</v>
      </c>
      <c r="S62" s="512">
        <v>5</v>
      </c>
      <c r="T62" s="511"/>
      <c r="U62" s="513"/>
      <c r="V62" s="258"/>
      <c r="W62" s="258"/>
      <c r="X62" s="258"/>
      <c r="Y62" s="258"/>
      <c r="Z62" s="258"/>
      <c r="AA62" s="513"/>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513"/>
      <c r="BB62" s="513"/>
    </row>
    <row r="63" spans="1:54" s="273" customFormat="1" ht="60" x14ac:dyDescent="0.35">
      <c r="A63" s="311" t="s">
        <v>64</v>
      </c>
      <c r="B63" s="311" t="s">
        <v>772</v>
      </c>
      <c r="C63" s="311" t="s">
        <v>79</v>
      </c>
      <c r="D63" s="340" t="s">
        <v>70</v>
      </c>
      <c r="E63" s="311" t="s">
        <v>474</v>
      </c>
      <c r="F63" s="311" t="s">
        <v>712</v>
      </c>
      <c r="G63" s="311" t="s">
        <v>266</v>
      </c>
      <c r="H63" s="340" t="s">
        <v>696</v>
      </c>
      <c r="I63" s="343">
        <v>353761</v>
      </c>
      <c r="J63" s="340" t="s">
        <v>839</v>
      </c>
      <c r="K63" s="340" t="s">
        <v>1141</v>
      </c>
      <c r="L63" s="380"/>
      <c r="M63" s="370" t="s">
        <v>845</v>
      </c>
      <c r="N63" s="354">
        <v>45565</v>
      </c>
      <c r="O63" s="354" t="s">
        <v>887</v>
      </c>
      <c r="P63" s="381" t="s">
        <v>70</v>
      </c>
      <c r="Q63" s="311" t="s">
        <v>72</v>
      </c>
      <c r="R63" s="287" t="s">
        <v>20</v>
      </c>
      <c r="S63" s="287">
        <v>7</v>
      </c>
      <c r="T63" s="287" t="s">
        <v>78</v>
      </c>
      <c r="U63" s="287" t="s">
        <v>181</v>
      </c>
      <c r="V63" s="311">
        <v>349996</v>
      </c>
      <c r="W63" s="382">
        <v>1</v>
      </c>
      <c r="X63" s="289">
        <v>1</v>
      </c>
      <c r="Y63" s="289">
        <v>1</v>
      </c>
      <c r="Z63" s="371">
        <v>1</v>
      </c>
      <c r="AA63" s="462">
        <f>SUM(V63:Z63)</f>
        <v>350000</v>
      </c>
      <c r="AB63" s="383" t="str">
        <f t="shared" ref="AB63:AE64" si="96">IF(AV$7=H63,$K63,0)</f>
        <v xml:space="preserve">Currently, there are over 353,762 active nutrient management planned acres in the Commonwealth that were developed by DCR staff </v>
      </c>
      <c r="AC63" s="298">
        <f t="shared" si="96"/>
        <v>0</v>
      </c>
      <c r="AD63" s="298">
        <f t="shared" si="96"/>
        <v>0</v>
      </c>
      <c r="AE63" s="298">
        <f t="shared" si="96"/>
        <v>0</v>
      </c>
      <c r="AF63" s="298">
        <f>IF(AZ$7=M63,$K63,0)</f>
        <v>0</v>
      </c>
      <c r="AG63" s="355" t="str">
        <f t="shared" ref="AG63:AJ64" si="97">IF(AV$7=H63,$J63,0)</f>
        <v>Active</v>
      </c>
      <c r="AH63" s="298">
        <f t="shared" si="97"/>
        <v>0</v>
      </c>
      <c r="AI63" s="298">
        <f t="shared" si="97"/>
        <v>0</v>
      </c>
      <c r="AJ63" s="298">
        <f t="shared" si="97"/>
        <v>0</v>
      </c>
      <c r="AK63" s="298">
        <f>IF(AZ$7=M63,$J63,0)</f>
        <v>0</v>
      </c>
      <c r="AL63" s="355" t="str">
        <f t="shared" ref="AL63:AO64" si="98">IF(AV$7=H63,$D63,0)</f>
        <v>DCR</v>
      </c>
      <c r="AM63" s="298">
        <f t="shared" si="98"/>
        <v>0</v>
      </c>
      <c r="AN63" s="298">
        <f t="shared" si="98"/>
        <v>0</v>
      </c>
      <c r="AO63" s="298">
        <f t="shared" si="98"/>
        <v>0</v>
      </c>
      <c r="AP63" s="298">
        <f>IF(AZ$7=M63,$D63,0)</f>
        <v>0</v>
      </c>
      <c r="AQ63" s="298" t="str">
        <f t="shared" ref="AQ63:AT64" si="99">IF(AV$7=H63,$M63,0)</f>
        <v>[DEQ Staff]</v>
      </c>
      <c r="AR63" s="298">
        <f t="shared" si="99"/>
        <v>0</v>
      </c>
      <c r="AS63" s="298">
        <f t="shared" si="99"/>
        <v>0</v>
      </c>
      <c r="AT63" s="298">
        <f t="shared" si="99"/>
        <v>0</v>
      </c>
      <c r="AU63" s="298">
        <f>IF(AZ$7=M63,$M63,0)</f>
        <v>0</v>
      </c>
      <c r="AV63" s="461">
        <f t="shared" ref="AV63" si="100">IF(AV$7=H63,$I63,0)</f>
        <v>353761</v>
      </c>
      <c r="AW63" s="298">
        <f t="shared" ref="AW63" si="101">IF(AW$7=I63,$I63,0)</f>
        <v>0</v>
      </c>
      <c r="AX63" s="298">
        <f t="shared" ref="AX63" si="102">IF(AX$7=J63,$I63,0)</f>
        <v>0</v>
      </c>
      <c r="AY63" s="298">
        <f t="shared" ref="AY63" si="103">IF(AY$7=K63,$I63,0)</f>
        <v>0</v>
      </c>
      <c r="AZ63" s="372">
        <f>IF(AZ$7=M63,$I63,0)</f>
        <v>0</v>
      </c>
      <c r="BA63" s="462">
        <f>SUM(AV63:AZ63)</f>
        <v>353761</v>
      </c>
      <c r="BB63" s="432">
        <f>BA63/AA63</f>
        <v>1.0107457142857144</v>
      </c>
    </row>
    <row r="64" spans="1:54" s="270" customFormat="1" ht="36" hidden="1" x14ac:dyDescent="0.35">
      <c r="A64" s="395" t="s">
        <v>64</v>
      </c>
      <c r="B64" s="396" t="s">
        <v>772</v>
      </c>
      <c r="C64" s="395" t="s">
        <v>79</v>
      </c>
      <c r="D64" s="397" t="s">
        <v>852</v>
      </c>
      <c r="E64" s="398" t="s">
        <v>474</v>
      </c>
      <c r="F64" s="395" t="s">
        <v>712</v>
      </c>
      <c r="G64" s="396" t="s">
        <v>266</v>
      </c>
      <c r="H64" s="400" t="s">
        <v>699</v>
      </c>
      <c r="I64" s="401" t="s">
        <v>1269</v>
      </c>
      <c r="J64" s="397" t="s">
        <v>882</v>
      </c>
      <c r="K64" s="397" t="s">
        <v>880</v>
      </c>
      <c r="L64" s="269"/>
      <c r="M64" s="269" t="s">
        <v>845</v>
      </c>
      <c r="N64" s="402">
        <v>45565</v>
      </c>
      <c r="O64" s="403" t="s">
        <v>887</v>
      </c>
      <c r="P64" s="287" t="s">
        <v>70</v>
      </c>
      <c r="Q64" s="404" t="s">
        <v>72</v>
      </c>
      <c r="R64" s="405" t="s">
        <v>20</v>
      </c>
      <c r="S64" s="405">
        <v>7</v>
      </c>
      <c r="T64" s="405" t="s">
        <v>78</v>
      </c>
      <c r="U64" s="405" t="s">
        <v>181</v>
      </c>
      <c r="V64" s="404">
        <v>1</v>
      </c>
      <c r="W64" s="289">
        <v>1</v>
      </c>
      <c r="X64" s="289">
        <v>1</v>
      </c>
      <c r="Y64" s="289">
        <v>1</v>
      </c>
      <c r="Z64" s="289">
        <v>1</v>
      </c>
      <c r="AA64" s="406">
        <f>SUM(V64:Z64)</f>
        <v>5</v>
      </c>
      <c r="AB64" s="298">
        <f t="shared" si="96"/>
        <v>0</v>
      </c>
      <c r="AC64" s="298">
        <f t="shared" si="96"/>
        <v>0</v>
      </c>
      <c r="AD64" s="298">
        <f t="shared" si="96"/>
        <v>0</v>
      </c>
      <c r="AE64" s="298">
        <f t="shared" si="96"/>
        <v>0</v>
      </c>
      <c r="AF64" s="298">
        <f>IF(AZ$7=M64,$K64,0)</f>
        <v>0</v>
      </c>
      <c r="AG64" s="298">
        <f t="shared" si="97"/>
        <v>0</v>
      </c>
      <c r="AH64" s="298">
        <f t="shared" si="97"/>
        <v>0</v>
      </c>
      <c r="AI64" s="298">
        <f t="shared" si="97"/>
        <v>0</v>
      </c>
      <c r="AJ64" s="298">
        <f t="shared" si="97"/>
        <v>0</v>
      </c>
      <c r="AK64" s="298">
        <f>IF(AZ$7=M64,$J64,0)</f>
        <v>0</v>
      </c>
      <c r="AL64" s="298">
        <f t="shared" si="98"/>
        <v>0</v>
      </c>
      <c r="AM64" s="298">
        <f t="shared" si="98"/>
        <v>0</v>
      </c>
      <c r="AN64" s="298">
        <f t="shared" si="98"/>
        <v>0</v>
      </c>
      <c r="AO64" s="298">
        <f t="shared" si="98"/>
        <v>0</v>
      </c>
      <c r="AP64" s="298">
        <f>IF(AZ$7=M64,$D64,0)</f>
        <v>0</v>
      </c>
      <c r="AQ64" s="298">
        <f t="shared" si="99"/>
        <v>0</v>
      </c>
      <c r="AR64" s="298">
        <f t="shared" si="99"/>
        <v>0</v>
      </c>
      <c r="AS64" s="298">
        <f t="shared" si="99"/>
        <v>0</v>
      </c>
      <c r="AT64" s="298">
        <f t="shared" si="99"/>
        <v>0</v>
      </c>
      <c r="AU64" s="298">
        <f>IF(AZ$7=M64,$M64,0)</f>
        <v>0</v>
      </c>
      <c r="AV64" s="298">
        <f t="shared" ref="AV64:AY64" si="104">IF(AV$7=H64,$I64,0)</f>
        <v>0</v>
      </c>
      <c r="AW64" s="298">
        <f t="shared" si="104"/>
        <v>0</v>
      </c>
      <c r="AX64" s="298">
        <f t="shared" si="104"/>
        <v>0</v>
      </c>
      <c r="AY64" s="298">
        <f t="shared" si="104"/>
        <v>0</v>
      </c>
      <c r="AZ64" s="298">
        <f>IF(AZ$7=M64,$I64,0)</f>
        <v>0</v>
      </c>
      <c r="BA64" s="407">
        <f>SUM(AV64:AZ64)</f>
        <v>0</v>
      </c>
      <c r="BB64" s="408">
        <f>BA64/AA64</f>
        <v>0</v>
      </c>
    </row>
    <row r="65" spans="1:54" s="270" customFormat="1" ht="36" hidden="1" x14ac:dyDescent="0.35">
      <c r="A65" s="282" t="s">
        <v>64</v>
      </c>
      <c r="B65" s="283" t="s">
        <v>772</v>
      </c>
      <c r="C65" s="282" t="s">
        <v>79</v>
      </c>
      <c r="D65" s="269" t="s">
        <v>852</v>
      </c>
      <c r="E65" s="284" t="s">
        <v>474</v>
      </c>
      <c r="F65" s="282" t="s">
        <v>712</v>
      </c>
      <c r="G65" s="283" t="s">
        <v>266</v>
      </c>
      <c r="H65" s="278" t="s">
        <v>697</v>
      </c>
      <c r="I65" s="268" t="s">
        <v>1269</v>
      </c>
      <c r="J65" s="269" t="s">
        <v>882</v>
      </c>
      <c r="K65" s="269" t="s">
        <v>880</v>
      </c>
      <c r="L65" s="269"/>
      <c r="M65" s="269" t="s">
        <v>845</v>
      </c>
      <c r="N65" s="285">
        <v>45565</v>
      </c>
      <c r="O65" s="286" t="s">
        <v>887</v>
      </c>
      <c r="P65" s="287" t="s">
        <v>70</v>
      </c>
      <c r="Q65" s="290" t="s">
        <v>20</v>
      </c>
      <c r="R65" s="290">
        <v>7</v>
      </c>
      <c r="S65" s="290" t="s">
        <v>78</v>
      </c>
      <c r="T65" s="290" t="s">
        <v>181</v>
      </c>
      <c r="U65" s="295">
        <v>5</v>
      </c>
      <c r="V65" s="296">
        <v>0</v>
      </c>
      <c r="W65" s="297">
        <v>0</v>
      </c>
      <c r="X65" s="278"/>
      <c r="Y65" s="278"/>
      <c r="Z65" s="278"/>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78"/>
      <c r="AW65" s="278"/>
      <c r="AX65" s="278"/>
      <c r="AY65" s="278"/>
      <c r="AZ65" s="278"/>
      <c r="BA65" s="290"/>
      <c r="BB65" s="290"/>
    </row>
    <row r="66" spans="1:54" s="270" customFormat="1" ht="36" hidden="1" x14ac:dyDescent="0.35">
      <c r="A66" s="282" t="s">
        <v>64</v>
      </c>
      <c r="B66" s="283" t="s">
        <v>772</v>
      </c>
      <c r="C66" s="282" t="s">
        <v>79</v>
      </c>
      <c r="D66" s="269" t="s">
        <v>852</v>
      </c>
      <c r="E66" s="284" t="s">
        <v>474</v>
      </c>
      <c r="F66" s="282" t="s">
        <v>712</v>
      </c>
      <c r="G66" s="283" t="s">
        <v>266</v>
      </c>
      <c r="H66" s="278" t="s">
        <v>698</v>
      </c>
      <c r="I66" s="268" t="s">
        <v>1269</v>
      </c>
      <c r="J66" s="269" t="s">
        <v>882</v>
      </c>
      <c r="K66" s="269" t="s">
        <v>880</v>
      </c>
      <c r="L66" s="269"/>
      <c r="M66" s="269" t="s">
        <v>845</v>
      </c>
      <c r="N66" s="285">
        <v>45565</v>
      </c>
      <c r="O66" s="286" t="s">
        <v>887</v>
      </c>
      <c r="P66" s="287" t="s">
        <v>70</v>
      </c>
      <c r="Q66" s="290">
        <v>7</v>
      </c>
      <c r="R66" s="290" t="s">
        <v>78</v>
      </c>
      <c r="S66" s="290" t="s">
        <v>181</v>
      </c>
      <c r="T66" s="295">
        <v>5</v>
      </c>
      <c r="U66" s="290"/>
      <c r="V66" s="290"/>
      <c r="W66" s="290"/>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row>
    <row r="67" spans="1:54" s="270" customFormat="1" ht="36" hidden="1" x14ac:dyDescent="0.35">
      <c r="A67" s="504" t="s">
        <v>64</v>
      </c>
      <c r="B67" s="505" t="s">
        <v>772</v>
      </c>
      <c r="C67" s="504" t="s">
        <v>79</v>
      </c>
      <c r="D67" s="506" t="s">
        <v>852</v>
      </c>
      <c r="E67" s="507" t="s">
        <v>474</v>
      </c>
      <c r="F67" s="504" t="s">
        <v>712</v>
      </c>
      <c r="G67" s="505" t="s">
        <v>266</v>
      </c>
      <c r="H67" s="278" t="s">
        <v>700</v>
      </c>
      <c r="I67" s="508" t="s">
        <v>1269</v>
      </c>
      <c r="J67" s="506" t="s">
        <v>882</v>
      </c>
      <c r="K67" s="506" t="s">
        <v>880</v>
      </c>
      <c r="L67" s="269"/>
      <c r="M67" s="269" t="s">
        <v>845</v>
      </c>
      <c r="N67" s="509">
        <v>45565</v>
      </c>
      <c r="O67" s="510" t="s">
        <v>887</v>
      </c>
      <c r="P67" s="287" t="s">
        <v>70</v>
      </c>
      <c r="Q67" s="511" t="s">
        <v>78</v>
      </c>
      <c r="R67" s="511" t="s">
        <v>181</v>
      </c>
      <c r="S67" s="512">
        <v>5</v>
      </c>
      <c r="T67" s="511"/>
      <c r="U67" s="513"/>
      <c r="V67" s="258"/>
      <c r="W67" s="258"/>
      <c r="X67" s="258"/>
      <c r="Y67" s="258"/>
      <c r="Z67" s="258"/>
      <c r="AA67" s="513"/>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258"/>
      <c r="AZ67" s="258"/>
      <c r="BA67" s="513"/>
      <c r="BB67" s="513"/>
    </row>
    <row r="68" spans="1:54" s="273" customFormat="1" ht="48" x14ac:dyDescent="0.35">
      <c r="A68" s="311" t="s">
        <v>64</v>
      </c>
      <c r="B68" s="311" t="s">
        <v>772</v>
      </c>
      <c r="C68" s="311" t="s">
        <v>978</v>
      </c>
      <c r="D68" s="340" t="s">
        <v>70</v>
      </c>
      <c r="E68" s="311" t="s">
        <v>901</v>
      </c>
      <c r="F68" s="311" t="s">
        <v>1003</v>
      </c>
      <c r="G68" s="311" t="s">
        <v>186</v>
      </c>
      <c r="H68" s="340" t="s">
        <v>696</v>
      </c>
      <c r="I68" s="343">
        <v>1</v>
      </c>
      <c r="J68" s="340" t="s">
        <v>839</v>
      </c>
      <c r="K68" s="340" t="s">
        <v>1149</v>
      </c>
      <c r="L68" s="380"/>
      <c r="M68" s="370" t="s">
        <v>845</v>
      </c>
      <c r="N68" s="354">
        <v>45565</v>
      </c>
      <c r="O68" s="354" t="s">
        <v>887</v>
      </c>
      <c r="P68" s="381" t="s">
        <v>70</v>
      </c>
      <c r="Q68" s="311"/>
      <c r="R68" s="287" t="s">
        <v>20</v>
      </c>
      <c r="S68" s="287">
        <v>7</v>
      </c>
      <c r="T68" s="287" t="s">
        <v>772</v>
      </c>
      <c r="U68" s="294">
        <v>1</v>
      </c>
      <c r="V68" s="311">
        <v>1</v>
      </c>
      <c r="W68" s="311">
        <v>1</v>
      </c>
      <c r="X68" s="311">
        <v>1</v>
      </c>
      <c r="Y68" s="311">
        <v>1</v>
      </c>
      <c r="Z68" s="311">
        <v>1</v>
      </c>
      <c r="AA68" s="462">
        <f>SUM(V68:Z68)</f>
        <v>5</v>
      </c>
      <c r="AB68" s="383" t="str">
        <f t="shared" ref="AB68:AE71" si="105">IF(AV$7=H68,$K68,0)</f>
        <v>As required by § 10.1-104.5 of the Code of Virginia, all golf courses have obtained and are implementing nutrient management plans. DCR continues to work with the golf courses to ensure the nutrient management plans are updated and revised as required by law. Total urban areas with nutrient management now exceed 35,235   acres.</v>
      </c>
      <c r="AC68" s="298">
        <f t="shared" si="105"/>
        <v>0</v>
      </c>
      <c r="AD68" s="298">
        <f t="shared" si="105"/>
        <v>0</v>
      </c>
      <c r="AE68" s="298">
        <f t="shared" si="105"/>
        <v>0</v>
      </c>
      <c r="AF68" s="298">
        <f>IF(AZ$7=M68,$K68,0)</f>
        <v>0</v>
      </c>
      <c r="AG68" s="355" t="str">
        <f t="shared" ref="AG68:AJ71" si="106">IF(AV$7=H68,$J68,0)</f>
        <v>Active</v>
      </c>
      <c r="AH68" s="298">
        <f t="shared" si="106"/>
        <v>0</v>
      </c>
      <c r="AI68" s="298">
        <f t="shared" si="106"/>
        <v>0</v>
      </c>
      <c r="AJ68" s="298">
        <f t="shared" si="106"/>
        <v>0</v>
      </c>
      <c r="AK68" s="298">
        <f>IF(AZ$7=M68,$J68,0)</f>
        <v>0</v>
      </c>
      <c r="AL68" s="355" t="str">
        <f t="shared" ref="AL68:AO71" si="107">IF(AV$7=H68,$D68,0)</f>
        <v>DCR</v>
      </c>
      <c r="AM68" s="298">
        <f t="shared" si="107"/>
        <v>0</v>
      </c>
      <c r="AN68" s="298">
        <f t="shared" si="107"/>
        <v>0</v>
      </c>
      <c r="AO68" s="298">
        <f t="shared" si="107"/>
        <v>0</v>
      </c>
      <c r="AP68" s="298">
        <f>IF(AZ$7=M68,$D68,0)</f>
        <v>0</v>
      </c>
      <c r="AQ68" s="298" t="str">
        <f t="shared" ref="AQ68:AT71" si="108">IF(AV$7=H68,$M68,0)</f>
        <v>[DEQ Staff]</v>
      </c>
      <c r="AR68" s="298">
        <f t="shared" si="108"/>
        <v>0</v>
      </c>
      <c r="AS68" s="298">
        <f t="shared" si="108"/>
        <v>0</v>
      </c>
      <c r="AT68" s="298">
        <f t="shared" si="108"/>
        <v>0</v>
      </c>
      <c r="AU68" s="298">
        <f>IF(AZ$7=M68,$M68,0)</f>
        <v>0</v>
      </c>
      <c r="AV68" s="461">
        <f t="shared" ref="AV68:AV69" si="109">IF(AV$7=H68,$I68,0)</f>
        <v>1</v>
      </c>
      <c r="AW68" s="298">
        <f t="shared" ref="AW68:AW69" si="110">IF(AW$7=I68,$I68,0)</f>
        <v>0</v>
      </c>
      <c r="AX68" s="298">
        <f t="shared" ref="AX68:AX69" si="111">IF(AX$7=J68,$I68,0)</f>
        <v>0</v>
      </c>
      <c r="AY68" s="298">
        <f t="shared" ref="AY68:AY69" si="112">IF(AY$7=K68,$I68,0)</f>
        <v>0</v>
      </c>
      <c r="AZ68" s="372">
        <f t="shared" ref="AZ68:AZ69" si="113">IF(AZ$7=M68,$I68,0)</f>
        <v>0</v>
      </c>
      <c r="BA68" s="462">
        <f>SUM(AV68:AZ68)</f>
        <v>1</v>
      </c>
      <c r="BB68" s="432">
        <f>BA68/AA68</f>
        <v>0.2</v>
      </c>
    </row>
    <row r="69" spans="1:54" s="273" customFormat="1" ht="72" x14ac:dyDescent="0.35">
      <c r="A69" s="311" t="s">
        <v>64</v>
      </c>
      <c r="B69" s="311" t="s">
        <v>772</v>
      </c>
      <c r="C69" s="311" t="s">
        <v>985</v>
      </c>
      <c r="D69" s="340" t="s">
        <v>70</v>
      </c>
      <c r="E69" s="311" t="s">
        <v>1254</v>
      </c>
      <c r="F69" s="311" t="s">
        <v>1003</v>
      </c>
      <c r="G69" s="311" t="s">
        <v>186</v>
      </c>
      <c r="H69" s="340" t="s">
        <v>696</v>
      </c>
      <c r="I69" s="343">
        <v>1</v>
      </c>
      <c r="J69" s="340" t="s">
        <v>839</v>
      </c>
      <c r="K69" s="340" t="s">
        <v>1147</v>
      </c>
      <c r="L69" s="380"/>
      <c r="M69" s="370" t="s">
        <v>845</v>
      </c>
      <c r="N69" s="354">
        <v>45565</v>
      </c>
      <c r="O69" s="354" t="s">
        <v>887</v>
      </c>
      <c r="P69" s="381" t="s">
        <v>70</v>
      </c>
      <c r="Q69" s="311"/>
      <c r="R69" s="287" t="s">
        <v>20</v>
      </c>
      <c r="S69" s="287">
        <v>9</v>
      </c>
      <c r="T69" s="287" t="s">
        <v>772</v>
      </c>
      <c r="U69" s="294" t="s">
        <v>55</v>
      </c>
      <c r="V69" s="311">
        <v>1</v>
      </c>
      <c r="W69" s="311">
        <v>1</v>
      </c>
      <c r="X69" s="311">
        <v>1</v>
      </c>
      <c r="Y69" s="311">
        <v>1</v>
      </c>
      <c r="Z69" s="311">
        <v>1</v>
      </c>
      <c r="AA69" s="462">
        <f>SUM(V69:Z69)</f>
        <v>5</v>
      </c>
      <c r="AB69" s="383" t="str">
        <f t="shared" si="105"/>
        <v>In order to continue progress toward meeting goals for the Chesapeake Bay TMDL, DCR has dedicated certain certified nutrient management staff to work exclusively with small dairies and other small farms to develop nutrient management plans. There are 512 dairies in Virginia. Seventy-two permitted and 245 unpermitted dairies have nutrient management plans. Sixty-six of these permitted operations have current nutrient management plans, although 22 have expired plans that are being renewed.   </v>
      </c>
      <c r="AC69" s="298">
        <f t="shared" si="105"/>
        <v>0</v>
      </c>
      <c r="AD69" s="298">
        <f t="shared" si="105"/>
        <v>0</v>
      </c>
      <c r="AE69" s="298">
        <f t="shared" si="105"/>
        <v>0</v>
      </c>
      <c r="AF69" s="298">
        <f>IF(AZ$7=M69,$K69,0)</f>
        <v>0</v>
      </c>
      <c r="AG69" s="355" t="str">
        <f t="shared" si="106"/>
        <v>Active</v>
      </c>
      <c r="AH69" s="298">
        <f t="shared" si="106"/>
        <v>0</v>
      </c>
      <c r="AI69" s="298">
        <f t="shared" si="106"/>
        <v>0</v>
      </c>
      <c r="AJ69" s="298">
        <f t="shared" si="106"/>
        <v>0</v>
      </c>
      <c r="AK69" s="298">
        <f>IF(AZ$7=M69,$J69,0)</f>
        <v>0</v>
      </c>
      <c r="AL69" s="355" t="str">
        <f t="shared" si="107"/>
        <v>DCR</v>
      </c>
      <c r="AM69" s="298">
        <f t="shared" si="107"/>
        <v>0</v>
      </c>
      <c r="AN69" s="298">
        <f t="shared" si="107"/>
        <v>0</v>
      </c>
      <c r="AO69" s="298">
        <f t="shared" si="107"/>
        <v>0</v>
      </c>
      <c r="AP69" s="298">
        <f>IF(AZ$7=M69,$D69,0)</f>
        <v>0</v>
      </c>
      <c r="AQ69" s="298" t="str">
        <f t="shared" si="108"/>
        <v>[DEQ Staff]</v>
      </c>
      <c r="AR69" s="298">
        <f t="shared" si="108"/>
        <v>0</v>
      </c>
      <c r="AS69" s="298">
        <f t="shared" si="108"/>
        <v>0</v>
      </c>
      <c r="AT69" s="298">
        <f t="shared" si="108"/>
        <v>0</v>
      </c>
      <c r="AU69" s="298">
        <f>IF(AZ$7=M69,$M69,0)</f>
        <v>0</v>
      </c>
      <c r="AV69" s="461">
        <f t="shared" si="109"/>
        <v>1</v>
      </c>
      <c r="AW69" s="298">
        <f t="shared" si="110"/>
        <v>0</v>
      </c>
      <c r="AX69" s="298">
        <f t="shared" si="111"/>
        <v>0</v>
      </c>
      <c r="AY69" s="298">
        <f t="shared" si="112"/>
        <v>0</v>
      </c>
      <c r="AZ69" s="372">
        <f t="shared" si="113"/>
        <v>0</v>
      </c>
      <c r="BA69" s="462">
        <f>SUM(AV69:AZ69)</f>
        <v>1</v>
      </c>
      <c r="BB69" s="432">
        <f>BA69/AA69</f>
        <v>0.2</v>
      </c>
    </row>
    <row r="70" spans="1:54" s="270" customFormat="1" ht="48" hidden="1" x14ac:dyDescent="0.35">
      <c r="A70" s="409" t="s">
        <v>64</v>
      </c>
      <c r="B70" s="404" t="s">
        <v>772</v>
      </c>
      <c r="C70" s="409" t="s">
        <v>351</v>
      </c>
      <c r="D70" s="397" t="s">
        <v>852</v>
      </c>
      <c r="E70" s="398" t="s">
        <v>901</v>
      </c>
      <c r="F70" s="409" t="s">
        <v>1003</v>
      </c>
      <c r="G70" s="398" t="s">
        <v>186</v>
      </c>
      <c r="H70" s="400" t="s">
        <v>699</v>
      </c>
      <c r="I70" s="401" t="s">
        <v>1269</v>
      </c>
      <c r="J70" s="397" t="s">
        <v>882</v>
      </c>
      <c r="K70" s="397" t="s">
        <v>1148</v>
      </c>
      <c r="L70" s="269"/>
      <c r="M70" s="269" t="s">
        <v>845</v>
      </c>
      <c r="N70" s="402">
        <v>45565</v>
      </c>
      <c r="O70" s="403" t="s">
        <v>887</v>
      </c>
      <c r="P70" s="287" t="s">
        <v>70</v>
      </c>
      <c r="Q70" s="404"/>
      <c r="R70" s="405" t="s">
        <v>20</v>
      </c>
      <c r="S70" s="405">
        <v>7</v>
      </c>
      <c r="T70" s="405" t="s">
        <v>772</v>
      </c>
      <c r="U70" s="410">
        <v>1</v>
      </c>
      <c r="V70" s="404"/>
      <c r="W70" s="289"/>
      <c r="X70" s="289"/>
      <c r="Y70" s="289"/>
      <c r="Z70" s="289"/>
      <c r="AA70" s="406">
        <f>SUM(V70:Z70)</f>
        <v>0</v>
      </c>
      <c r="AB70" s="298">
        <f t="shared" si="105"/>
        <v>0</v>
      </c>
      <c r="AC70" s="298">
        <f t="shared" si="105"/>
        <v>0</v>
      </c>
      <c r="AD70" s="298">
        <f t="shared" si="105"/>
        <v>0</v>
      </c>
      <c r="AE70" s="298">
        <f t="shared" si="105"/>
        <v>0</v>
      </c>
      <c r="AF70" s="298">
        <f>IF(AZ$7=M70,$K70,0)</f>
        <v>0</v>
      </c>
      <c r="AG70" s="298">
        <f t="shared" si="106"/>
        <v>0</v>
      </c>
      <c r="AH70" s="298">
        <f t="shared" si="106"/>
        <v>0</v>
      </c>
      <c r="AI70" s="298">
        <f t="shared" si="106"/>
        <v>0</v>
      </c>
      <c r="AJ70" s="298">
        <f t="shared" si="106"/>
        <v>0</v>
      </c>
      <c r="AK70" s="298">
        <f>IF(AZ$7=M70,$J70,0)</f>
        <v>0</v>
      </c>
      <c r="AL70" s="298">
        <f t="shared" si="107"/>
        <v>0</v>
      </c>
      <c r="AM70" s="298">
        <f t="shared" si="107"/>
        <v>0</v>
      </c>
      <c r="AN70" s="298">
        <f t="shared" si="107"/>
        <v>0</v>
      </c>
      <c r="AO70" s="298">
        <f t="shared" si="107"/>
        <v>0</v>
      </c>
      <c r="AP70" s="298">
        <f>IF(AZ$7=M70,$D70,0)</f>
        <v>0</v>
      </c>
      <c r="AQ70" s="298">
        <f t="shared" si="108"/>
        <v>0</v>
      </c>
      <c r="AR70" s="298">
        <f t="shared" si="108"/>
        <v>0</v>
      </c>
      <c r="AS70" s="298">
        <f t="shared" si="108"/>
        <v>0</v>
      </c>
      <c r="AT70" s="298">
        <f t="shared" si="108"/>
        <v>0</v>
      </c>
      <c r="AU70" s="298">
        <f>IF(AZ$7=M70,$M70,0)</f>
        <v>0</v>
      </c>
      <c r="AV70" s="298"/>
      <c r="AW70" s="298"/>
      <c r="AX70" s="298"/>
      <c r="AY70" s="298"/>
      <c r="AZ70" s="298"/>
      <c r="BA70" s="407">
        <f>SUM(AV70:AZ70)</f>
        <v>0</v>
      </c>
      <c r="BB70" s="408" t="e">
        <f>BA70/AA70</f>
        <v>#DIV/0!</v>
      </c>
    </row>
    <row r="71" spans="1:54" s="270" customFormat="1" ht="48" hidden="1" x14ac:dyDescent="0.35">
      <c r="A71" s="288" t="s">
        <v>64</v>
      </c>
      <c r="B71" s="289" t="s">
        <v>772</v>
      </c>
      <c r="C71" s="288" t="s">
        <v>353</v>
      </c>
      <c r="D71" s="269" t="s">
        <v>852</v>
      </c>
      <c r="E71" s="284" t="s">
        <v>901</v>
      </c>
      <c r="F71" s="288" t="s">
        <v>1003</v>
      </c>
      <c r="G71" s="284" t="s">
        <v>186</v>
      </c>
      <c r="H71" s="278" t="s">
        <v>699</v>
      </c>
      <c r="I71" s="268" t="s">
        <v>1269</v>
      </c>
      <c r="J71" s="269" t="s">
        <v>882</v>
      </c>
      <c r="K71" s="269" t="s">
        <v>1146</v>
      </c>
      <c r="L71" s="269"/>
      <c r="M71" s="269" t="s">
        <v>845</v>
      </c>
      <c r="N71" s="285">
        <v>45565</v>
      </c>
      <c r="O71" s="286" t="s">
        <v>887</v>
      </c>
      <c r="P71" s="287" t="s">
        <v>70</v>
      </c>
      <c r="Q71" s="289"/>
      <c r="R71" s="290" t="s">
        <v>20</v>
      </c>
      <c r="S71" s="290">
        <v>9</v>
      </c>
      <c r="T71" s="290" t="s">
        <v>772</v>
      </c>
      <c r="U71" s="294" t="s">
        <v>55</v>
      </c>
      <c r="V71" s="289"/>
      <c r="W71" s="289"/>
      <c r="X71" s="289"/>
      <c r="Y71" s="289"/>
      <c r="Z71" s="289"/>
      <c r="AA71" s="295">
        <f>SUM(V71:Z71)</f>
        <v>0</v>
      </c>
      <c r="AB71" s="298">
        <f t="shared" si="105"/>
        <v>0</v>
      </c>
      <c r="AC71" s="298">
        <f t="shared" si="105"/>
        <v>0</v>
      </c>
      <c r="AD71" s="298">
        <f t="shared" si="105"/>
        <v>0</v>
      </c>
      <c r="AE71" s="298">
        <f t="shared" si="105"/>
        <v>0</v>
      </c>
      <c r="AF71" s="298">
        <f>IF(AZ$7=M71,$K71,0)</f>
        <v>0</v>
      </c>
      <c r="AG71" s="298">
        <f t="shared" si="106"/>
        <v>0</v>
      </c>
      <c r="AH71" s="298">
        <f t="shared" si="106"/>
        <v>0</v>
      </c>
      <c r="AI71" s="298">
        <f t="shared" si="106"/>
        <v>0</v>
      </c>
      <c r="AJ71" s="298">
        <f t="shared" si="106"/>
        <v>0</v>
      </c>
      <c r="AK71" s="298">
        <f>IF(AZ$7=M71,$J71,0)</f>
        <v>0</v>
      </c>
      <c r="AL71" s="298">
        <f t="shared" si="107"/>
        <v>0</v>
      </c>
      <c r="AM71" s="298">
        <f t="shared" si="107"/>
        <v>0</v>
      </c>
      <c r="AN71" s="298">
        <f t="shared" si="107"/>
        <v>0</v>
      </c>
      <c r="AO71" s="298">
        <f t="shared" si="107"/>
        <v>0</v>
      </c>
      <c r="AP71" s="298">
        <f>IF(AZ$7=M71,$D71,0)</f>
        <v>0</v>
      </c>
      <c r="AQ71" s="298">
        <f t="shared" si="108"/>
        <v>0</v>
      </c>
      <c r="AR71" s="298">
        <f t="shared" si="108"/>
        <v>0</v>
      </c>
      <c r="AS71" s="298">
        <f t="shared" si="108"/>
        <v>0</v>
      </c>
      <c r="AT71" s="298">
        <f t="shared" si="108"/>
        <v>0</v>
      </c>
      <c r="AU71" s="298">
        <f>IF(AZ$7=M71,$M71,0)</f>
        <v>0</v>
      </c>
      <c r="AV71" s="298"/>
      <c r="AW71" s="298"/>
      <c r="AX71" s="298"/>
      <c r="AY71" s="298"/>
      <c r="AZ71" s="298"/>
      <c r="BA71" s="296">
        <f>SUM(AV71:AZ71)</f>
        <v>0</v>
      </c>
      <c r="BB71" s="297" t="e">
        <f>BA71/AA71</f>
        <v>#DIV/0!</v>
      </c>
    </row>
    <row r="72" spans="1:54" s="270" customFormat="1" ht="48" hidden="1" x14ac:dyDescent="0.35">
      <c r="A72" s="288" t="s">
        <v>64</v>
      </c>
      <c r="B72" s="289" t="s">
        <v>772</v>
      </c>
      <c r="C72" s="288" t="s">
        <v>351</v>
      </c>
      <c r="D72" s="269" t="s">
        <v>852</v>
      </c>
      <c r="E72" s="284" t="s">
        <v>901</v>
      </c>
      <c r="F72" s="288" t="s">
        <v>1003</v>
      </c>
      <c r="G72" s="284" t="s">
        <v>186</v>
      </c>
      <c r="H72" s="278" t="s">
        <v>697</v>
      </c>
      <c r="I72" s="268" t="s">
        <v>1269</v>
      </c>
      <c r="J72" s="269" t="s">
        <v>882</v>
      </c>
      <c r="K72" s="269" t="s">
        <v>880</v>
      </c>
      <c r="L72" s="269"/>
      <c r="M72" s="269" t="s">
        <v>845</v>
      </c>
      <c r="N72" s="285">
        <v>45565</v>
      </c>
      <c r="O72" s="286" t="s">
        <v>887</v>
      </c>
      <c r="P72" s="287" t="s">
        <v>70</v>
      </c>
      <c r="Q72" s="290" t="s">
        <v>20</v>
      </c>
      <c r="R72" s="290">
        <v>7</v>
      </c>
      <c r="S72" s="290" t="s">
        <v>772</v>
      </c>
      <c r="T72" s="294">
        <v>1</v>
      </c>
      <c r="U72" s="295">
        <v>0</v>
      </c>
      <c r="V72" s="296">
        <v>0</v>
      </c>
      <c r="W72" s="297" t="e">
        <v>#DIV/0!</v>
      </c>
      <c r="X72" s="278"/>
      <c r="Y72" s="278"/>
      <c r="Z72" s="278"/>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78"/>
      <c r="AW72" s="278"/>
      <c r="AX72" s="278"/>
      <c r="AY72" s="278"/>
      <c r="AZ72" s="278"/>
      <c r="BA72" s="290"/>
      <c r="BB72" s="290"/>
    </row>
    <row r="73" spans="1:54" s="270" customFormat="1" ht="48" hidden="1" x14ac:dyDescent="0.35">
      <c r="A73" s="288" t="s">
        <v>64</v>
      </c>
      <c r="B73" s="289" t="s">
        <v>772</v>
      </c>
      <c r="C73" s="288" t="s">
        <v>353</v>
      </c>
      <c r="D73" s="269" t="s">
        <v>852</v>
      </c>
      <c r="E73" s="284" t="s">
        <v>901</v>
      </c>
      <c r="F73" s="288" t="s">
        <v>1003</v>
      </c>
      <c r="G73" s="284" t="s">
        <v>186</v>
      </c>
      <c r="H73" s="278" t="s">
        <v>697</v>
      </c>
      <c r="I73" s="268" t="s">
        <v>1269</v>
      </c>
      <c r="J73" s="269" t="s">
        <v>882</v>
      </c>
      <c r="K73" s="269" t="s">
        <v>880</v>
      </c>
      <c r="L73" s="269"/>
      <c r="M73" s="269" t="s">
        <v>845</v>
      </c>
      <c r="N73" s="285">
        <v>45565</v>
      </c>
      <c r="O73" s="286" t="s">
        <v>887</v>
      </c>
      <c r="P73" s="287" t="s">
        <v>70</v>
      </c>
      <c r="Q73" s="290" t="s">
        <v>20</v>
      </c>
      <c r="R73" s="290">
        <v>9</v>
      </c>
      <c r="S73" s="290" t="s">
        <v>772</v>
      </c>
      <c r="T73" s="294" t="s">
        <v>55</v>
      </c>
      <c r="U73" s="295">
        <v>0</v>
      </c>
      <c r="V73" s="296">
        <v>0</v>
      </c>
      <c r="W73" s="297" t="e">
        <v>#DIV/0!</v>
      </c>
      <c r="X73" s="278"/>
      <c r="Y73" s="278"/>
      <c r="Z73" s="278"/>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78"/>
      <c r="AW73" s="278"/>
      <c r="AX73" s="278"/>
      <c r="AY73" s="278"/>
      <c r="AZ73" s="278"/>
      <c r="BA73" s="290"/>
      <c r="BB73" s="290"/>
    </row>
    <row r="74" spans="1:54" s="270" customFormat="1" ht="48" hidden="1" x14ac:dyDescent="0.35">
      <c r="A74" s="288" t="s">
        <v>64</v>
      </c>
      <c r="B74" s="289" t="s">
        <v>772</v>
      </c>
      <c r="C74" s="288" t="s">
        <v>351</v>
      </c>
      <c r="D74" s="269" t="s">
        <v>852</v>
      </c>
      <c r="E74" s="284" t="s">
        <v>901</v>
      </c>
      <c r="F74" s="288" t="s">
        <v>1003</v>
      </c>
      <c r="G74" s="284" t="s">
        <v>186</v>
      </c>
      <c r="H74" s="278" t="s">
        <v>698</v>
      </c>
      <c r="I74" s="268" t="s">
        <v>1269</v>
      </c>
      <c r="J74" s="269" t="s">
        <v>882</v>
      </c>
      <c r="K74" s="269" t="s">
        <v>880</v>
      </c>
      <c r="L74" s="269"/>
      <c r="M74" s="269" t="s">
        <v>845</v>
      </c>
      <c r="N74" s="285">
        <v>45565</v>
      </c>
      <c r="O74" s="286" t="s">
        <v>887</v>
      </c>
      <c r="P74" s="287" t="s">
        <v>70</v>
      </c>
      <c r="Q74" s="290">
        <v>7</v>
      </c>
      <c r="R74" s="290" t="s">
        <v>772</v>
      </c>
      <c r="S74" s="294">
        <v>1</v>
      </c>
      <c r="T74" s="295">
        <v>0</v>
      </c>
      <c r="U74" s="290"/>
      <c r="V74" s="290"/>
      <c r="W74" s="290"/>
      <c r="X74" s="258"/>
      <c r="Y74" s="258"/>
      <c r="Z74" s="258"/>
      <c r="AA74" s="258"/>
      <c r="AB74" s="258"/>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8"/>
      <c r="AY74" s="258"/>
      <c r="AZ74" s="258"/>
      <c r="BA74" s="258"/>
      <c r="BB74" s="258"/>
    </row>
    <row r="75" spans="1:54" s="270" customFormat="1" ht="48" hidden="1" x14ac:dyDescent="0.35">
      <c r="A75" s="288" t="s">
        <v>64</v>
      </c>
      <c r="B75" s="289" t="s">
        <v>772</v>
      </c>
      <c r="C75" s="288" t="s">
        <v>353</v>
      </c>
      <c r="D75" s="269" t="s">
        <v>852</v>
      </c>
      <c r="E75" s="284" t="s">
        <v>901</v>
      </c>
      <c r="F75" s="288" t="s">
        <v>1003</v>
      </c>
      <c r="G75" s="284" t="s">
        <v>186</v>
      </c>
      <c r="H75" s="278" t="s">
        <v>698</v>
      </c>
      <c r="I75" s="268" t="s">
        <v>1269</v>
      </c>
      <c r="J75" s="269" t="s">
        <v>882</v>
      </c>
      <c r="K75" s="269" t="s">
        <v>880</v>
      </c>
      <c r="L75" s="269"/>
      <c r="M75" s="269" t="s">
        <v>845</v>
      </c>
      <c r="N75" s="285">
        <v>45565</v>
      </c>
      <c r="O75" s="286" t="s">
        <v>887</v>
      </c>
      <c r="P75" s="287" t="s">
        <v>70</v>
      </c>
      <c r="Q75" s="290">
        <v>9</v>
      </c>
      <c r="R75" s="290" t="s">
        <v>772</v>
      </c>
      <c r="S75" s="294" t="s">
        <v>55</v>
      </c>
      <c r="T75" s="295">
        <v>0</v>
      </c>
      <c r="U75" s="290"/>
      <c r="V75" s="290"/>
      <c r="W75" s="290"/>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8"/>
      <c r="AY75" s="258"/>
      <c r="AZ75" s="258"/>
      <c r="BA75" s="258"/>
      <c r="BB75" s="258"/>
    </row>
    <row r="76" spans="1:54" s="270" customFormat="1" ht="48" hidden="1" x14ac:dyDescent="0.35">
      <c r="A76" s="288" t="s">
        <v>64</v>
      </c>
      <c r="B76" s="289" t="s">
        <v>772</v>
      </c>
      <c r="C76" s="288" t="s">
        <v>351</v>
      </c>
      <c r="D76" s="269" t="s">
        <v>852</v>
      </c>
      <c r="E76" s="284" t="s">
        <v>901</v>
      </c>
      <c r="F76" s="288" t="s">
        <v>1003</v>
      </c>
      <c r="G76" s="284" t="s">
        <v>186</v>
      </c>
      <c r="H76" s="278" t="s">
        <v>700</v>
      </c>
      <c r="I76" s="268" t="s">
        <v>1269</v>
      </c>
      <c r="J76" s="269" t="s">
        <v>882</v>
      </c>
      <c r="K76" s="269" t="s">
        <v>880</v>
      </c>
      <c r="L76" s="269"/>
      <c r="M76" s="269" t="s">
        <v>845</v>
      </c>
      <c r="N76" s="285">
        <v>45565</v>
      </c>
      <c r="O76" s="286" t="s">
        <v>887</v>
      </c>
      <c r="P76" s="287" t="s">
        <v>70</v>
      </c>
      <c r="Q76" s="290" t="s">
        <v>772</v>
      </c>
      <c r="R76" s="294">
        <v>1</v>
      </c>
      <c r="S76" s="295">
        <v>0</v>
      </c>
      <c r="T76" s="290"/>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row>
    <row r="77" spans="1:54" s="270" customFormat="1" ht="48" hidden="1" x14ac:dyDescent="0.35">
      <c r="A77" s="514" t="s">
        <v>64</v>
      </c>
      <c r="B77" s="515" t="s">
        <v>772</v>
      </c>
      <c r="C77" s="514" t="s">
        <v>353</v>
      </c>
      <c r="D77" s="506" t="s">
        <v>852</v>
      </c>
      <c r="E77" s="507" t="s">
        <v>901</v>
      </c>
      <c r="F77" s="514" t="s">
        <v>1003</v>
      </c>
      <c r="G77" s="507" t="s">
        <v>186</v>
      </c>
      <c r="H77" s="278" t="s">
        <v>700</v>
      </c>
      <c r="I77" s="508" t="s">
        <v>1269</v>
      </c>
      <c r="J77" s="506" t="s">
        <v>882</v>
      </c>
      <c r="K77" s="506" t="s">
        <v>880</v>
      </c>
      <c r="L77" s="269"/>
      <c r="M77" s="269" t="s">
        <v>845</v>
      </c>
      <c r="N77" s="509">
        <v>45565</v>
      </c>
      <c r="O77" s="510" t="s">
        <v>887</v>
      </c>
      <c r="P77" s="287" t="s">
        <v>70</v>
      </c>
      <c r="Q77" s="511" t="s">
        <v>772</v>
      </c>
      <c r="R77" s="516" t="s">
        <v>55</v>
      </c>
      <c r="S77" s="512">
        <v>0</v>
      </c>
      <c r="T77" s="511"/>
      <c r="U77" s="513"/>
      <c r="V77" s="258"/>
      <c r="W77" s="258"/>
      <c r="X77" s="258"/>
      <c r="Y77" s="258"/>
      <c r="Z77" s="258"/>
      <c r="AA77" s="513"/>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8"/>
      <c r="AZ77" s="258"/>
      <c r="BA77" s="513"/>
      <c r="BB77" s="513"/>
    </row>
    <row r="78" spans="1:54" s="273" customFormat="1" ht="72" x14ac:dyDescent="0.35">
      <c r="A78" s="311" t="s">
        <v>64</v>
      </c>
      <c r="B78" s="311" t="s">
        <v>772</v>
      </c>
      <c r="C78" s="311" t="s">
        <v>352</v>
      </c>
      <c r="D78" s="340" t="s">
        <v>70</v>
      </c>
      <c r="E78" s="311" t="s">
        <v>902</v>
      </c>
      <c r="F78" s="311" t="s">
        <v>906</v>
      </c>
      <c r="G78" s="311" t="s">
        <v>1301</v>
      </c>
      <c r="H78" s="340" t="s">
        <v>696</v>
      </c>
      <c r="I78" s="343">
        <v>400</v>
      </c>
      <c r="J78" s="340" t="s">
        <v>839</v>
      </c>
      <c r="K78" s="340" t="s">
        <v>1191</v>
      </c>
      <c r="L78" s="380"/>
      <c r="M78" s="370" t="s">
        <v>845</v>
      </c>
      <c r="N78" s="354">
        <v>45565</v>
      </c>
      <c r="O78" s="354" t="s">
        <v>887</v>
      </c>
      <c r="P78" s="381" t="s">
        <v>70</v>
      </c>
      <c r="Q78" s="311"/>
      <c r="R78" s="287" t="s">
        <v>20</v>
      </c>
      <c r="S78" s="287">
        <v>8</v>
      </c>
      <c r="T78" s="287" t="s">
        <v>772</v>
      </c>
      <c r="U78" s="294" t="s">
        <v>100</v>
      </c>
      <c r="V78" s="311">
        <v>396</v>
      </c>
      <c r="W78" s="382">
        <v>1</v>
      </c>
      <c r="X78" s="289">
        <v>1</v>
      </c>
      <c r="Y78" s="289">
        <v>1</v>
      </c>
      <c r="Z78" s="371">
        <v>1</v>
      </c>
      <c r="AA78" s="462">
        <f>SUM(V78:Z78)</f>
        <v>400</v>
      </c>
      <c r="AB78" s="383" t="str">
        <f t="shared" ref="AB78:AE79" si="114">IF(AV$7=H78,$K78,0)</f>
        <v>In order to continue progress toward meeting goals for the Chesapeake Bay TMDL, DCR has dedicated certified nutrient management staff to work exclusively with small dairies and other small farms to develop nutrient management plans. A total of 400 NM planners are trained and certified.</v>
      </c>
      <c r="AC78" s="298">
        <f t="shared" si="114"/>
        <v>0</v>
      </c>
      <c r="AD78" s="298">
        <f t="shared" si="114"/>
        <v>0</v>
      </c>
      <c r="AE78" s="298">
        <f t="shared" si="114"/>
        <v>0</v>
      </c>
      <c r="AF78" s="298">
        <f>IF(AZ$7=M78,$K78,0)</f>
        <v>0</v>
      </c>
      <c r="AG78" s="355" t="str">
        <f t="shared" ref="AG78:AJ79" si="115">IF(AV$7=H78,$J78,0)</f>
        <v>Active</v>
      </c>
      <c r="AH78" s="298">
        <f t="shared" si="115"/>
        <v>0</v>
      </c>
      <c r="AI78" s="298">
        <f t="shared" si="115"/>
        <v>0</v>
      </c>
      <c r="AJ78" s="298">
        <f t="shared" si="115"/>
        <v>0</v>
      </c>
      <c r="AK78" s="298">
        <f>IF(AZ$7=M78,$J78,0)</f>
        <v>0</v>
      </c>
      <c r="AL78" s="355" t="str">
        <f t="shared" ref="AL78:AO79" si="116">IF(AV$7=H78,$D78,0)</f>
        <v>DCR</v>
      </c>
      <c r="AM78" s="298">
        <f t="shared" si="116"/>
        <v>0</v>
      </c>
      <c r="AN78" s="298">
        <f t="shared" si="116"/>
        <v>0</v>
      </c>
      <c r="AO78" s="298">
        <f t="shared" si="116"/>
        <v>0</v>
      </c>
      <c r="AP78" s="298">
        <f>IF(AZ$7=M78,$D78,0)</f>
        <v>0</v>
      </c>
      <c r="AQ78" s="298" t="str">
        <f t="shared" ref="AQ78:AT79" si="117">IF(AV$7=H78,$M78,0)</f>
        <v>[DEQ Staff]</v>
      </c>
      <c r="AR78" s="298">
        <f t="shared" si="117"/>
        <v>0</v>
      </c>
      <c r="AS78" s="298">
        <f t="shared" si="117"/>
        <v>0</v>
      </c>
      <c r="AT78" s="298">
        <f t="shared" si="117"/>
        <v>0</v>
      </c>
      <c r="AU78" s="298">
        <f>IF(AZ$7=M78,$M78,0)</f>
        <v>0</v>
      </c>
      <c r="AV78" s="461">
        <f t="shared" ref="AV78" si="118">IF(AV$7=H78,$I78,0)</f>
        <v>400</v>
      </c>
      <c r="AW78" s="298">
        <f t="shared" ref="AW78" si="119">IF(AW$7=I78,$I78,0)</f>
        <v>0</v>
      </c>
      <c r="AX78" s="298">
        <f t="shared" ref="AX78" si="120">IF(AX$7=J78,$I78,0)</f>
        <v>0</v>
      </c>
      <c r="AY78" s="298">
        <f t="shared" ref="AY78" si="121">IF(AY$7=K78,$I78,0)</f>
        <v>0</v>
      </c>
      <c r="AZ78" s="372">
        <f>IF(AZ$7=M78,$I78,0)</f>
        <v>0</v>
      </c>
      <c r="BA78" s="462">
        <f>SUM(AV78:AZ78)</f>
        <v>400</v>
      </c>
      <c r="BB78" s="432">
        <f>BA78/AA78</f>
        <v>1</v>
      </c>
    </row>
    <row r="79" spans="1:54" s="270" customFormat="1" ht="36" hidden="1" x14ac:dyDescent="0.35">
      <c r="A79" s="409" t="s">
        <v>64</v>
      </c>
      <c r="B79" s="404" t="s">
        <v>772</v>
      </c>
      <c r="C79" s="409" t="s">
        <v>352</v>
      </c>
      <c r="D79" s="397" t="s">
        <v>852</v>
      </c>
      <c r="E79" s="398" t="s">
        <v>902</v>
      </c>
      <c r="F79" s="409" t="s">
        <v>906</v>
      </c>
      <c r="G79" s="398" t="s">
        <v>905</v>
      </c>
      <c r="H79" s="400" t="s">
        <v>699</v>
      </c>
      <c r="I79" s="401" t="s">
        <v>1269</v>
      </c>
      <c r="J79" s="397" t="s">
        <v>882</v>
      </c>
      <c r="K79" s="397" t="s">
        <v>880</v>
      </c>
      <c r="L79" s="269"/>
      <c r="M79" s="269" t="s">
        <v>845</v>
      </c>
      <c r="N79" s="402">
        <v>45565</v>
      </c>
      <c r="O79" s="403" t="s">
        <v>887</v>
      </c>
      <c r="P79" s="287" t="s">
        <v>70</v>
      </c>
      <c r="Q79" s="404"/>
      <c r="R79" s="405" t="s">
        <v>20</v>
      </c>
      <c r="S79" s="405">
        <v>8</v>
      </c>
      <c r="T79" s="405" t="s">
        <v>772</v>
      </c>
      <c r="U79" s="410" t="s">
        <v>100</v>
      </c>
      <c r="V79" s="404"/>
      <c r="W79" s="289"/>
      <c r="X79" s="289"/>
      <c r="Y79" s="289"/>
      <c r="Z79" s="289"/>
      <c r="AA79" s="406">
        <f>SUM(V79:Z79)</f>
        <v>0</v>
      </c>
      <c r="AB79" s="298">
        <f t="shared" si="114"/>
        <v>0</v>
      </c>
      <c r="AC79" s="298">
        <f t="shared" si="114"/>
        <v>0</v>
      </c>
      <c r="AD79" s="298">
        <f t="shared" si="114"/>
        <v>0</v>
      </c>
      <c r="AE79" s="298">
        <f t="shared" si="114"/>
        <v>0</v>
      </c>
      <c r="AF79" s="298">
        <f>IF(AZ$7=M79,$K79,0)</f>
        <v>0</v>
      </c>
      <c r="AG79" s="298">
        <f t="shared" si="115"/>
        <v>0</v>
      </c>
      <c r="AH79" s="298">
        <f t="shared" si="115"/>
        <v>0</v>
      </c>
      <c r="AI79" s="298">
        <f t="shared" si="115"/>
        <v>0</v>
      </c>
      <c r="AJ79" s="298">
        <f t="shared" si="115"/>
        <v>0</v>
      </c>
      <c r="AK79" s="298">
        <f>IF(AZ$7=M79,$J79,0)</f>
        <v>0</v>
      </c>
      <c r="AL79" s="298">
        <f t="shared" si="116"/>
        <v>0</v>
      </c>
      <c r="AM79" s="298">
        <f t="shared" si="116"/>
        <v>0</v>
      </c>
      <c r="AN79" s="298">
        <f t="shared" si="116"/>
        <v>0</v>
      </c>
      <c r="AO79" s="298">
        <f t="shared" si="116"/>
        <v>0</v>
      </c>
      <c r="AP79" s="298">
        <f>IF(AZ$7=M79,$D79,0)</f>
        <v>0</v>
      </c>
      <c r="AQ79" s="298">
        <f t="shared" si="117"/>
        <v>0</v>
      </c>
      <c r="AR79" s="298">
        <f t="shared" si="117"/>
        <v>0</v>
      </c>
      <c r="AS79" s="298">
        <f t="shared" si="117"/>
        <v>0</v>
      </c>
      <c r="AT79" s="298">
        <f t="shared" si="117"/>
        <v>0</v>
      </c>
      <c r="AU79" s="298">
        <f>IF(AZ$7=M79,$M79,0)</f>
        <v>0</v>
      </c>
      <c r="AV79" s="298"/>
      <c r="AW79" s="298"/>
      <c r="AX79" s="298"/>
      <c r="AY79" s="298"/>
      <c r="AZ79" s="298"/>
      <c r="BA79" s="407">
        <f>SUM(AV79:AZ79)</f>
        <v>0</v>
      </c>
      <c r="BB79" s="408" t="e">
        <f>BA79/AA79</f>
        <v>#DIV/0!</v>
      </c>
    </row>
    <row r="80" spans="1:54" s="270" customFormat="1" ht="36" hidden="1" x14ac:dyDescent="0.35">
      <c r="A80" s="288" t="s">
        <v>64</v>
      </c>
      <c r="B80" s="289" t="s">
        <v>772</v>
      </c>
      <c r="C80" s="288" t="s">
        <v>352</v>
      </c>
      <c r="D80" s="269" t="s">
        <v>852</v>
      </c>
      <c r="E80" s="284" t="s">
        <v>902</v>
      </c>
      <c r="F80" s="288" t="s">
        <v>906</v>
      </c>
      <c r="G80" s="284" t="s">
        <v>905</v>
      </c>
      <c r="H80" s="278" t="s">
        <v>697</v>
      </c>
      <c r="I80" s="268" t="s">
        <v>1269</v>
      </c>
      <c r="J80" s="269" t="s">
        <v>882</v>
      </c>
      <c r="K80" s="269" t="s">
        <v>880</v>
      </c>
      <c r="L80" s="269"/>
      <c r="M80" s="269" t="s">
        <v>845</v>
      </c>
      <c r="N80" s="285">
        <v>45565</v>
      </c>
      <c r="O80" s="286" t="s">
        <v>887</v>
      </c>
      <c r="P80" s="287" t="s">
        <v>70</v>
      </c>
      <c r="Q80" s="290" t="s">
        <v>20</v>
      </c>
      <c r="R80" s="290">
        <v>8</v>
      </c>
      <c r="S80" s="290" t="s">
        <v>772</v>
      </c>
      <c r="T80" s="294" t="s">
        <v>100</v>
      </c>
      <c r="U80" s="295">
        <v>0</v>
      </c>
      <c r="V80" s="296">
        <v>0</v>
      </c>
      <c r="W80" s="297" t="e">
        <v>#DIV/0!</v>
      </c>
      <c r="X80" s="278"/>
      <c r="Y80" s="278"/>
      <c r="Z80" s="278"/>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78"/>
      <c r="AW80" s="278"/>
      <c r="AX80" s="278"/>
      <c r="AY80" s="278"/>
      <c r="AZ80" s="278"/>
      <c r="BA80" s="290"/>
      <c r="BB80" s="290"/>
    </row>
    <row r="81" spans="1:136" s="261" customFormat="1" ht="36" hidden="1" x14ac:dyDescent="0.35">
      <c r="A81" s="288" t="s">
        <v>64</v>
      </c>
      <c r="B81" s="289" t="s">
        <v>772</v>
      </c>
      <c r="C81" s="288" t="s">
        <v>352</v>
      </c>
      <c r="D81" s="269" t="s">
        <v>852</v>
      </c>
      <c r="E81" s="284" t="s">
        <v>902</v>
      </c>
      <c r="F81" s="288" t="s">
        <v>906</v>
      </c>
      <c r="G81" s="284" t="s">
        <v>905</v>
      </c>
      <c r="H81" s="278" t="s">
        <v>698</v>
      </c>
      <c r="I81" s="268" t="s">
        <v>1269</v>
      </c>
      <c r="J81" s="269" t="s">
        <v>882</v>
      </c>
      <c r="K81" s="269" t="s">
        <v>880</v>
      </c>
      <c r="L81" s="269"/>
      <c r="M81" s="269" t="s">
        <v>845</v>
      </c>
      <c r="N81" s="285">
        <v>45565</v>
      </c>
      <c r="O81" s="286" t="s">
        <v>887</v>
      </c>
      <c r="P81" s="287" t="s">
        <v>70</v>
      </c>
      <c r="Q81" s="290">
        <v>8</v>
      </c>
      <c r="R81" s="290" t="s">
        <v>772</v>
      </c>
      <c r="S81" s="294" t="s">
        <v>100</v>
      </c>
      <c r="T81" s="295">
        <v>0</v>
      </c>
      <c r="U81" s="290"/>
      <c r="V81" s="290"/>
      <c r="W81" s="290"/>
      <c r="X81" s="258"/>
      <c r="Y81" s="258"/>
      <c r="Z81" s="258"/>
      <c r="AA81" s="258"/>
      <c r="AB81" s="258"/>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58"/>
      <c r="AY81" s="258"/>
      <c r="AZ81" s="258"/>
      <c r="BA81" s="258"/>
      <c r="BB81" s="258"/>
    </row>
    <row r="82" spans="1:136" s="261" customFormat="1" ht="36" hidden="1" x14ac:dyDescent="0.35">
      <c r="A82" s="514" t="s">
        <v>64</v>
      </c>
      <c r="B82" s="515" t="s">
        <v>772</v>
      </c>
      <c r="C82" s="514" t="s">
        <v>352</v>
      </c>
      <c r="D82" s="506" t="s">
        <v>852</v>
      </c>
      <c r="E82" s="507" t="s">
        <v>902</v>
      </c>
      <c r="F82" s="514" t="s">
        <v>906</v>
      </c>
      <c r="G82" s="507" t="s">
        <v>905</v>
      </c>
      <c r="H82" s="278" t="s">
        <v>700</v>
      </c>
      <c r="I82" s="508" t="s">
        <v>1269</v>
      </c>
      <c r="J82" s="506" t="s">
        <v>882</v>
      </c>
      <c r="K82" s="506" t="s">
        <v>880</v>
      </c>
      <c r="L82" s="269"/>
      <c r="M82" s="269" t="s">
        <v>845</v>
      </c>
      <c r="N82" s="509">
        <v>45565</v>
      </c>
      <c r="O82" s="510" t="s">
        <v>887</v>
      </c>
      <c r="P82" s="287" t="s">
        <v>70</v>
      </c>
      <c r="Q82" s="511" t="s">
        <v>772</v>
      </c>
      <c r="R82" s="516" t="s">
        <v>100</v>
      </c>
      <c r="S82" s="512">
        <v>0</v>
      </c>
      <c r="T82" s="511"/>
      <c r="U82" s="513"/>
      <c r="V82" s="258"/>
      <c r="W82" s="258"/>
      <c r="X82" s="258"/>
      <c r="Y82" s="258"/>
      <c r="Z82" s="258"/>
      <c r="AA82" s="513"/>
      <c r="AB82" s="258"/>
      <c r="AC82" s="258"/>
      <c r="AD82" s="258"/>
      <c r="AE82" s="258"/>
      <c r="AF82" s="258"/>
      <c r="AG82" s="258"/>
      <c r="AH82" s="258"/>
      <c r="AI82" s="258"/>
      <c r="AJ82" s="258"/>
      <c r="AK82" s="258"/>
      <c r="AL82" s="258"/>
      <c r="AM82" s="258"/>
      <c r="AN82" s="258"/>
      <c r="AO82" s="258"/>
      <c r="AP82" s="258"/>
      <c r="AQ82" s="258"/>
      <c r="AR82" s="258"/>
      <c r="AS82" s="258"/>
      <c r="AT82" s="258"/>
      <c r="AU82" s="258"/>
      <c r="AV82" s="258"/>
      <c r="AW82" s="258"/>
      <c r="AX82" s="258"/>
      <c r="AY82" s="258"/>
      <c r="AZ82" s="258"/>
      <c r="BA82" s="513"/>
      <c r="BB82" s="513"/>
    </row>
    <row r="83" spans="1:136" s="273" customFormat="1" ht="84" x14ac:dyDescent="0.35">
      <c r="A83" s="311" t="s">
        <v>64</v>
      </c>
      <c r="B83" s="311" t="s">
        <v>432</v>
      </c>
      <c r="C83" s="311" t="s">
        <v>82</v>
      </c>
      <c r="D83" s="340" t="s">
        <v>37</v>
      </c>
      <c r="E83" s="311" t="s">
        <v>432</v>
      </c>
      <c r="F83" s="311" t="s">
        <v>722</v>
      </c>
      <c r="G83" s="311" t="s">
        <v>227</v>
      </c>
      <c r="H83" s="340" t="s">
        <v>696</v>
      </c>
      <c r="I83" s="343">
        <v>2054</v>
      </c>
      <c r="J83" s="340" t="s">
        <v>839</v>
      </c>
      <c r="K83" s="340" t="s">
        <v>1190</v>
      </c>
      <c r="L83" s="380"/>
      <c r="M83" s="370" t="s">
        <v>845</v>
      </c>
      <c r="N83" s="354">
        <v>45565</v>
      </c>
      <c r="O83" s="354" t="s">
        <v>888</v>
      </c>
      <c r="P83" s="381" t="s">
        <v>70</v>
      </c>
      <c r="Q83" s="311" t="s">
        <v>884</v>
      </c>
      <c r="R83" s="287" t="s">
        <v>80</v>
      </c>
      <c r="S83" s="287">
        <v>2</v>
      </c>
      <c r="T83" s="287" t="s">
        <v>81</v>
      </c>
      <c r="U83" s="287" t="s">
        <v>172</v>
      </c>
      <c r="V83" s="311">
        <v>1000</v>
      </c>
      <c r="W83" s="311">
        <v>1000</v>
      </c>
      <c r="X83" s="311">
        <v>1000</v>
      </c>
      <c r="Y83" s="311">
        <v>1000</v>
      </c>
      <c r="Z83" s="311">
        <v>1000</v>
      </c>
      <c r="AA83" s="462">
        <f>SUM(V83:Z83)</f>
        <v>5000</v>
      </c>
      <c r="AB83" s="383" t="str">
        <f t="shared" ref="AB83:AE84" si="122">IF(AV$7=H83,$K83,0)</f>
        <v>DCR continues to work on ways to better track and encourage reporting of voluntary BMPs. DCR recorded the installation of 2,054 voluntary or tax-credit only BMPs throughout the Commonwealth in FY2020. Collectively these BMPs amounted to $3,008,804 of conservation practices on the ground.  This included 54,328 linear feet of stream excluded from livestock access and 1,112 acres of cover crop.</v>
      </c>
      <c r="AC83" s="298">
        <f t="shared" si="122"/>
        <v>0</v>
      </c>
      <c r="AD83" s="298">
        <f t="shared" si="122"/>
        <v>0</v>
      </c>
      <c r="AE83" s="298">
        <f t="shared" si="122"/>
        <v>0</v>
      </c>
      <c r="AF83" s="298">
        <f>IF(AZ$7=M83,$K83,0)</f>
        <v>0</v>
      </c>
      <c r="AG83" s="355" t="str">
        <f t="shared" ref="AG83:AJ84" si="123">IF(AV$7=H83,$J83,0)</f>
        <v>Active</v>
      </c>
      <c r="AH83" s="298">
        <f t="shared" si="123"/>
        <v>0</v>
      </c>
      <c r="AI83" s="298">
        <f t="shared" si="123"/>
        <v>0</v>
      </c>
      <c r="AJ83" s="298">
        <f t="shared" si="123"/>
        <v>0</v>
      </c>
      <c r="AK83" s="298">
        <f>IF(AZ$7=M83,$J83,0)</f>
        <v>0</v>
      </c>
      <c r="AL83" s="355" t="str">
        <f t="shared" ref="AL83:AO84" si="124">IF(AV$7=H83,$D83,0)</f>
        <v>DEQ/DCR</v>
      </c>
      <c r="AM83" s="298">
        <f t="shared" si="124"/>
        <v>0</v>
      </c>
      <c r="AN83" s="298">
        <f t="shared" si="124"/>
        <v>0</v>
      </c>
      <c r="AO83" s="298">
        <f t="shared" si="124"/>
        <v>0</v>
      </c>
      <c r="AP83" s="298">
        <f>IF(AZ$7=M83,$D83,0)</f>
        <v>0</v>
      </c>
      <c r="AQ83" s="298" t="str">
        <f t="shared" ref="AQ83:AT84" si="125">IF(AV$7=H83,$M83,0)</f>
        <v>[DEQ Staff]</v>
      </c>
      <c r="AR83" s="298">
        <f t="shared" si="125"/>
        <v>0</v>
      </c>
      <c r="AS83" s="298">
        <f t="shared" si="125"/>
        <v>0</v>
      </c>
      <c r="AT83" s="298">
        <f t="shared" si="125"/>
        <v>0</v>
      </c>
      <c r="AU83" s="298">
        <f>IF(AZ$7=M83,$M83,0)</f>
        <v>0</v>
      </c>
      <c r="AV83" s="461">
        <f t="shared" ref="AV83" si="126">IF(AV$7=H83,$I83,0)</f>
        <v>2054</v>
      </c>
      <c r="AW83" s="298">
        <f t="shared" ref="AW83" si="127">IF(AW$7=I83,$I83,0)</f>
        <v>0</v>
      </c>
      <c r="AX83" s="298">
        <f t="shared" ref="AX83" si="128">IF(AX$7=J83,$I83,0)</f>
        <v>0</v>
      </c>
      <c r="AY83" s="298">
        <f t="shared" ref="AY83" si="129">IF(AY$7=K83,$I83,0)</f>
        <v>0</v>
      </c>
      <c r="AZ83" s="372">
        <f>IF(AZ$7=M83,$I83,0)</f>
        <v>0</v>
      </c>
      <c r="BA83" s="462">
        <f>SUM(AV83:AZ83)</f>
        <v>2054</v>
      </c>
      <c r="BB83" s="432">
        <f>BA83/AA83</f>
        <v>0.4108</v>
      </c>
    </row>
    <row r="84" spans="1:136" s="261" customFormat="1" ht="36" hidden="1" x14ac:dyDescent="0.35">
      <c r="A84" s="395" t="s">
        <v>64</v>
      </c>
      <c r="B84" s="396" t="s">
        <v>432</v>
      </c>
      <c r="C84" s="395" t="s">
        <v>82</v>
      </c>
      <c r="D84" s="397" t="s">
        <v>852</v>
      </c>
      <c r="E84" s="398" t="s">
        <v>432</v>
      </c>
      <c r="F84" s="409" t="s">
        <v>722</v>
      </c>
      <c r="G84" s="398" t="s">
        <v>227</v>
      </c>
      <c r="H84" s="400" t="s">
        <v>699</v>
      </c>
      <c r="I84" s="401" t="s">
        <v>1269</v>
      </c>
      <c r="J84" s="397" t="s">
        <v>882</v>
      </c>
      <c r="K84" s="397" t="s">
        <v>880</v>
      </c>
      <c r="L84" s="269"/>
      <c r="M84" s="269" t="s">
        <v>845</v>
      </c>
      <c r="N84" s="402">
        <v>45565</v>
      </c>
      <c r="O84" s="403" t="s">
        <v>888</v>
      </c>
      <c r="P84" s="287" t="s">
        <v>70</v>
      </c>
      <c r="Q84" s="404" t="s">
        <v>884</v>
      </c>
      <c r="R84" s="405" t="s">
        <v>80</v>
      </c>
      <c r="S84" s="405">
        <v>2</v>
      </c>
      <c r="T84" s="405" t="s">
        <v>81</v>
      </c>
      <c r="U84" s="405" t="s">
        <v>172</v>
      </c>
      <c r="V84" s="404">
        <v>1</v>
      </c>
      <c r="W84" s="289">
        <v>1</v>
      </c>
      <c r="X84" s="289">
        <v>1</v>
      </c>
      <c r="Y84" s="289">
        <v>1</v>
      </c>
      <c r="Z84" s="289">
        <v>1</v>
      </c>
      <c r="AA84" s="406">
        <f>SUM(V84:Z84)</f>
        <v>5</v>
      </c>
      <c r="AB84" s="298">
        <f t="shared" si="122"/>
        <v>0</v>
      </c>
      <c r="AC84" s="298">
        <f t="shared" si="122"/>
        <v>0</v>
      </c>
      <c r="AD84" s="298">
        <f t="shared" si="122"/>
        <v>0</v>
      </c>
      <c r="AE84" s="298">
        <f t="shared" si="122"/>
        <v>0</v>
      </c>
      <c r="AF84" s="298">
        <f>IF(AZ$7=M84,$K84,0)</f>
        <v>0</v>
      </c>
      <c r="AG84" s="298">
        <f t="shared" si="123"/>
        <v>0</v>
      </c>
      <c r="AH84" s="298">
        <f t="shared" si="123"/>
        <v>0</v>
      </c>
      <c r="AI84" s="298">
        <f t="shared" si="123"/>
        <v>0</v>
      </c>
      <c r="AJ84" s="298">
        <f t="shared" si="123"/>
        <v>0</v>
      </c>
      <c r="AK84" s="298">
        <f>IF(AZ$7=M84,$J84,0)</f>
        <v>0</v>
      </c>
      <c r="AL84" s="298">
        <f t="shared" si="124"/>
        <v>0</v>
      </c>
      <c r="AM84" s="298">
        <f t="shared" si="124"/>
        <v>0</v>
      </c>
      <c r="AN84" s="298">
        <f t="shared" si="124"/>
        <v>0</v>
      </c>
      <c r="AO84" s="298">
        <f t="shared" si="124"/>
        <v>0</v>
      </c>
      <c r="AP84" s="298">
        <f>IF(AZ$7=M84,$D84,0)</f>
        <v>0</v>
      </c>
      <c r="AQ84" s="298">
        <f t="shared" si="125"/>
        <v>0</v>
      </c>
      <c r="AR84" s="298">
        <f t="shared" si="125"/>
        <v>0</v>
      </c>
      <c r="AS84" s="298">
        <f t="shared" si="125"/>
        <v>0</v>
      </c>
      <c r="AT84" s="298">
        <f t="shared" si="125"/>
        <v>0</v>
      </c>
      <c r="AU84" s="298">
        <f>IF(AZ$7=M84,$M84,0)</f>
        <v>0</v>
      </c>
      <c r="AV84" s="298">
        <f t="shared" ref="AV84:AY84" si="130">IF(AV$7=H84,$I84,0)</f>
        <v>0</v>
      </c>
      <c r="AW84" s="298">
        <f t="shared" si="130"/>
        <v>0</v>
      </c>
      <c r="AX84" s="298">
        <f t="shared" si="130"/>
        <v>0</v>
      </c>
      <c r="AY84" s="298">
        <f t="shared" si="130"/>
        <v>0</v>
      </c>
      <c r="AZ84" s="298">
        <f>IF(AZ$7=M84,$I84,0)</f>
        <v>0</v>
      </c>
      <c r="BA84" s="407">
        <f>SUM(AV84:AZ84)</f>
        <v>0</v>
      </c>
      <c r="BB84" s="408">
        <f>BA84/AA84</f>
        <v>0</v>
      </c>
    </row>
    <row r="85" spans="1:136" s="261" customFormat="1" ht="36" hidden="1" x14ac:dyDescent="0.35">
      <c r="A85" s="282" t="s">
        <v>64</v>
      </c>
      <c r="B85" s="283" t="s">
        <v>432</v>
      </c>
      <c r="C85" s="282" t="s">
        <v>82</v>
      </c>
      <c r="D85" s="269" t="s">
        <v>852</v>
      </c>
      <c r="E85" s="284" t="s">
        <v>432</v>
      </c>
      <c r="F85" s="288" t="s">
        <v>722</v>
      </c>
      <c r="G85" s="284" t="s">
        <v>227</v>
      </c>
      <c r="H85" s="278" t="s">
        <v>697</v>
      </c>
      <c r="I85" s="268" t="s">
        <v>1269</v>
      </c>
      <c r="J85" s="269" t="s">
        <v>882</v>
      </c>
      <c r="K85" s="269" t="s">
        <v>880</v>
      </c>
      <c r="L85" s="269"/>
      <c r="M85" s="269" t="s">
        <v>845</v>
      </c>
      <c r="N85" s="285">
        <v>45565</v>
      </c>
      <c r="O85" s="286" t="s">
        <v>888</v>
      </c>
      <c r="P85" s="287" t="s">
        <v>70</v>
      </c>
      <c r="Q85" s="290" t="s">
        <v>80</v>
      </c>
      <c r="R85" s="290">
        <v>2</v>
      </c>
      <c r="S85" s="290" t="s">
        <v>81</v>
      </c>
      <c r="T85" s="290" t="s">
        <v>172</v>
      </c>
      <c r="U85" s="295">
        <v>5</v>
      </c>
      <c r="V85" s="296">
        <v>0</v>
      </c>
      <c r="W85" s="297">
        <v>0</v>
      </c>
      <c r="X85" s="278"/>
      <c r="Y85" s="278"/>
      <c r="Z85" s="278"/>
      <c r="AA85" s="290"/>
      <c r="AB85" s="290"/>
      <c r="AC85" s="290"/>
      <c r="AD85" s="290"/>
      <c r="AE85" s="290"/>
      <c r="AF85" s="290"/>
      <c r="AG85" s="290"/>
      <c r="AH85" s="290"/>
      <c r="AI85" s="290"/>
      <c r="AJ85" s="290"/>
      <c r="AK85" s="290"/>
      <c r="AL85" s="290"/>
      <c r="AM85" s="290"/>
      <c r="AN85" s="290"/>
      <c r="AO85" s="290"/>
      <c r="AP85" s="290"/>
      <c r="AQ85" s="290"/>
      <c r="AR85" s="290"/>
      <c r="AS85" s="290"/>
      <c r="AT85" s="290"/>
      <c r="AU85" s="290"/>
      <c r="AV85" s="278"/>
      <c r="AW85" s="278"/>
      <c r="AX85" s="278"/>
      <c r="AY85" s="278"/>
      <c r="AZ85" s="278"/>
      <c r="BA85" s="290"/>
      <c r="BB85" s="290"/>
    </row>
    <row r="86" spans="1:136" s="261" customFormat="1" ht="36" hidden="1" x14ac:dyDescent="0.35">
      <c r="A86" s="282" t="s">
        <v>64</v>
      </c>
      <c r="B86" s="283" t="s">
        <v>432</v>
      </c>
      <c r="C86" s="282" t="s">
        <v>82</v>
      </c>
      <c r="D86" s="269" t="s">
        <v>852</v>
      </c>
      <c r="E86" s="284" t="s">
        <v>432</v>
      </c>
      <c r="F86" s="288" t="s">
        <v>722</v>
      </c>
      <c r="G86" s="284" t="s">
        <v>227</v>
      </c>
      <c r="H86" s="278" t="s">
        <v>698</v>
      </c>
      <c r="I86" s="268" t="s">
        <v>1269</v>
      </c>
      <c r="J86" s="269" t="s">
        <v>882</v>
      </c>
      <c r="K86" s="269" t="s">
        <v>880</v>
      </c>
      <c r="L86" s="269"/>
      <c r="M86" s="269" t="s">
        <v>845</v>
      </c>
      <c r="N86" s="285">
        <v>45565</v>
      </c>
      <c r="O86" s="286" t="s">
        <v>888</v>
      </c>
      <c r="P86" s="287" t="s">
        <v>70</v>
      </c>
      <c r="Q86" s="290">
        <v>2</v>
      </c>
      <c r="R86" s="290" t="s">
        <v>81</v>
      </c>
      <c r="S86" s="290" t="s">
        <v>172</v>
      </c>
      <c r="T86" s="295">
        <v>5</v>
      </c>
      <c r="U86" s="290"/>
      <c r="V86" s="290"/>
      <c r="W86" s="290"/>
      <c r="X86" s="258"/>
      <c r="Y86" s="258"/>
      <c r="Z86" s="258"/>
      <c r="AA86" s="258"/>
      <c r="AB86" s="258"/>
      <c r="AC86" s="258"/>
      <c r="AD86" s="258"/>
      <c r="AE86" s="258"/>
      <c r="AF86" s="258"/>
      <c r="AG86" s="258"/>
      <c r="AH86" s="258"/>
      <c r="AI86" s="258"/>
      <c r="AJ86" s="258"/>
      <c r="AK86" s="258"/>
      <c r="AL86" s="258"/>
      <c r="AM86" s="258"/>
      <c r="AN86" s="258"/>
      <c r="AO86" s="258"/>
      <c r="AP86" s="258"/>
      <c r="AQ86" s="258"/>
      <c r="AR86" s="258"/>
      <c r="AS86" s="258"/>
      <c r="AT86" s="258"/>
      <c r="AU86" s="258"/>
      <c r="AV86" s="258"/>
      <c r="AW86" s="258"/>
      <c r="AX86" s="258"/>
      <c r="AY86" s="258"/>
      <c r="AZ86" s="258"/>
      <c r="BA86" s="258"/>
      <c r="BB86" s="258"/>
    </row>
    <row r="87" spans="1:136" s="261" customFormat="1" ht="36" hidden="1" x14ac:dyDescent="0.35">
      <c r="A87" s="504" t="s">
        <v>64</v>
      </c>
      <c r="B87" s="505" t="s">
        <v>432</v>
      </c>
      <c r="C87" s="504" t="s">
        <v>82</v>
      </c>
      <c r="D87" s="506" t="s">
        <v>852</v>
      </c>
      <c r="E87" s="507" t="s">
        <v>432</v>
      </c>
      <c r="F87" s="514" t="s">
        <v>722</v>
      </c>
      <c r="G87" s="507" t="s">
        <v>227</v>
      </c>
      <c r="H87" s="278" t="s">
        <v>700</v>
      </c>
      <c r="I87" s="508" t="s">
        <v>1269</v>
      </c>
      <c r="J87" s="506" t="s">
        <v>882</v>
      </c>
      <c r="K87" s="506" t="s">
        <v>880</v>
      </c>
      <c r="L87" s="269"/>
      <c r="M87" s="269" t="s">
        <v>845</v>
      </c>
      <c r="N87" s="509">
        <v>45565</v>
      </c>
      <c r="O87" s="510" t="s">
        <v>888</v>
      </c>
      <c r="P87" s="287" t="s">
        <v>70</v>
      </c>
      <c r="Q87" s="511" t="s">
        <v>81</v>
      </c>
      <c r="R87" s="511" t="s">
        <v>172</v>
      </c>
      <c r="S87" s="512">
        <v>5</v>
      </c>
      <c r="T87" s="511"/>
      <c r="U87" s="513"/>
      <c r="V87" s="258"/>
      <c r="W87" s="258"/>
      <c r="X87" s="258"/>
      <c r="Y87" s="258"/>
      <c r="Z87" s="258"/>
      <c r="AA87" s="513"/>
      <c r="AB87" s="258"/>
      <c r="AC87" s="258"/>
      <c r="AD87" s="258"/>
      <c r="AE87" s="258"/>
      <c r="AF87" s="258"/>
      <c r="AG87" s="258"/>
      <c r="AH87" s="258"/>
      <c r="AI87" s="258"/>
      <c r="AJ87" s="258"/>
      <c r="AK87" s="258"/>
      <c r="AL87" s="258"/>
      <c r="AM87" s="258"/>
      <c r="AN87" s="258"/>
      <c r="AO87" s="258"/>
      <c r="AP87" s="258"/>
      <c r="AQ87" s="258"/>
      <c r="AR87" s="258"/>
      <c r="AS87" s="258"/>
      <c r="AT87" s="258"/>
      <c r="AU87" s="258"/>
      <c r="AV87" s="258"/>
      <c r="AW87" s="258"/>
      <c r="AX87" s="258"/>
      <c r="AY87" s="258"/>
      <c r="AZ87" s="258"/>
      <c r="BA87" s="513"/>
      <c r="BB87" s="513"/>
    </row>
    <row r="88" spans="1:136" s="339" customFormat="1" ht="60" x14ac:dyDescent="0.35">
      <c r="A88" s="311" t="s">
        <v>64</v>
      </c>
      <c r="B88" s="311" t="s">
        <v>773</v>
      </c>
      <c r="C88" s="311" t="s">
        <v>86</v>
      </c>
      <c r="D88" s="340" t="s">
        <v>70</v>
      </c>
      <c r="E88" s="311" t="s">
        <v>476</v>
      </c>
      <c r="F88" s="311" t="s">
        <v>1041</v>
      </c>
      <c r="G88" s="311" t="s">
        <v>186</v>
      </c>
      <c r="H88" s="340" t="s">
        <v>696</v>
      </c>
      <c r="I88" s="343">
        <v>1</v>
      </c>
      <c r="J88" s="340" t="s">
        <v>839</v>
      </c>
      <c r="K88" s="340" t="s">
        <v>1150</v>
      </c>
      <c r="L88" s="380"/>
      <c r="M88" s="370" t="s">
        <v>845</v>
      </c>
      <c r="N88" s="354">
        <v>45565</v>
      </c>
      <c r="O88" s="354" t="s">
        <v>887</v>
      </c>
      <c r="P88" s="381" t="s">
        <v>70</v>
      </c>
      <c r="Q88" s="311" t="s">
        <v>72</v>
      </c>
      <c r="R88" s="287" t="s">
        <v>24</v>
      </c>
      <c r="S88" s="287">
        <v>11</v>
      </c>
      <c r="T88" s="287" t="s">
        <v>85</v>
      </c>
      <c r="U88" s="287" t="s">
        <v>182</v>
      </c>
      <c r="V88" s="311">
        <v>1</v>
      </c>
      <c r="W88" s="382">
        <v>1</v>
      </c>
      <c r="X88" s="289">
        <v>1</v>
      </c>
      <c r="Y88" s="289">
        <v>1</v>
      </c>
      <c r="Z88" s="371">
        <v>1</v>
      </c>
      <c r="AA88" s="462">
        <f>SUM(V88:Z88)</f>
        <v>5</v>
      </c>
      <c r="AB88" s="383" t="str">
        <f t="shared" ref="AB88:AE89" si="131">IF(AV$7=H88,$K88,0)</f>
        <v xml:space="preserve">The Commonwealth's Resource Management Plan (RMP) Program provides a voluntary way to promote the use of best management practices that improve water quality and the agricultural operations. RMPs are designed to encourage producers to implement a high level of BMPs to reduce pollution and to increase the producer's profitability, in many instances. </v>
      </c>
      <c r="AC88" s="298">
        <f t="shared" si="131"/>
        <v>0</v>
      </c>
      <c r="AD88" s="298">
        <f t="shared" si="131"/>
        <v>0</v>
      </c>
      <c r="AE88" s="298">
        <f t="shared" si="131"/>
        <v>0</v>
      </c>
      <c r="AF88" s="298">
        <f>IF(AZ$7=M88,$K88,0)</f>
        <v>0</v>
      </c>
      <c r="AG88" s="355" t="str">
        <f t="shared" ref="AG88:AJ89" si="132">IF(AV$7=H88,$J88,0)</f>
        <v>Active</v>
      </c>
      <c r="AH88" s="298">
        <f t="shared" si="132"/>
        <v>0</v>
      </c>
      <c r="AI88" s="298">
        <f t="shared" si="132"/>
        <v>0</v>
      </c>
      <c r="AJ88" s="298">
        <f t="shared" si="132"/>
        <v>0</v>
      </c>
      <c r="AK88" s="298">
        <f>IF(AZ$7=M88,$J88,0)</f>
        <v>0</v>
      </c>
      <c r="AL88" s="355" t="str">
        <f t="shared" ref="AL88:AO89" si="133">IF(AV$7=H88,$D88,0)</f>
        <v>DCR</v>
      </c>
      <c r="AM88" s="298">
        <f t="shared" si="133"/>
        <v>0</v>
      </c>
      <c r="AN88" s="298">
        <f t="shared" si="133"/>
        <v>0</v>
      </c>
      <c r="AO88" s="298">
        <f t="shared" si="133"/>
        <v>0</v>
      </c>
      <c r="AP88" s="298">
        <f>IF(AZ$7=M88,$D88,0)</f>
        <v>0</v>
      </c>
      <c r="AQ88" s="298" t="str">
        <f t="shared" ref="AQ88:AT89" si="134">IF(AV$7=H88,$M88,0)</f>
        <v>[DEQ Staff]</v>
      </c>
      <c r="AR88" s="298">
        <f t="shared" si="134"/>
        <v>0</v>
      </c>
      <c r="AS88" s="298">
        <f t="shared" si="134"/>
        <v>0</v>
      </c>
      <c r="AT88" s="298">
        <f t="shared" si="134"/>
        <v>0</v>
      </c>
      <c r="AU88" s="298">
        <f>IF(AZ$7=M88,$M88,0)</f>
        <v>0</v>
      </c>
      <c r="AV88" s="461">
        <f t="shared" ref="AV88" si="135">IF(AV$7=H88,$I88,0)</f>
        <v>1</v>
      </c>
      <c r="AW88" s="298">
        <f t="shared" ref="AW88" si="136">IF(AW$7=I88,$I88,0)</f>
        <v>0</v>
      </c>
      <c r="AX88" s="298">
        <f t="shared" ref="AX88" si="137">IF(AX$7=J88,$I88,0)</f>
        <v>0</v>
      </c>
      <c r="AY88" s="298">
        <f t="shared" ref="AY88" si="138">IF(AY$7=K88,$I88,0)</f>
        <v>0</v>
      </c>
      <c r="AZ88" s="372">
        <f>IF(AZ$7=M88,$I88,0)</f>
        <v>0</v>
      </c>
      <c r="BA88" s="462">
        <f>SUM(AV88:AZ88)</f>
        <v>1</v>
      </c>
      <c r="BB88" s="432">
        <f>BA88/AA88</f>
        <v>0.2</v>
      </c>
      <c r="BC88" s="273"/>
      <c r="BD88" s="273"/>
      <c r="BE88" s="273"/>
      <c r="BF88" s="273"/>
      <c r="BG88" s="273"/>
      <c r="BH88" s="273"/>
      <c r="BI88" s="273"/>
      <c r="BJ88" s="273"/>
      <c r="BK88" s="273"/>
      <c r="BL88" s="273"/>
      <c r="BM88" s="273"/>
      <c r="BN88" s="273"/>
      <c r="BO88" s="273"/>
      <c r="BP88" s="273"/>
      <c r="BQ88" s="273"/>
      <c r="BR88" s="273"/>
      <c r="BS88" s="273"/>
      <c r="BT88" s="273"/>
      <c r="BU88" s="273"/>
      <c r="BV88" s="273"/>
      <c r="BW88" s="273"/>
      <c r="BX88" s="273"/>
      <c r="BY88" s="273"/>
      <c r="BZ88" s="273"/>
      <c r="CA88" s="273"/>
      <c r="CB88" s="273"/>
      <c r="CC88" s="273"/>
      <c r="CD88" s="273"/>
      <c r="CE88" s="273"/>
      <c r="CF88" s="273"/>
      <c r="CG88" s="273"/>
      <c r="CH88" s="273"/>
      <c r="CI88" s="273"/>
      <c r="CJ88" s="273"/>
      <c r="CK88" s="273"/>
      <c r="CL88" s="273"/>
      <c r="CM88" s="273"/>
      <c r="CN88" s="273"/>
      <c r="CO88" s="273"/>
      <c r="CP88" s="273"/>
      <c r="CQ88" s="273"/>
      <c r="CR88" s="273"/>
      <c r="CS88" s="273"/>
      <c r="CT88" s="273"/>
      <c r="CU88" s="273"/>
      <c r="CV88" s="273"/>
      <c r="CW88" s="273"/>
      <c r="CX88" s="273"/>
      <c r="CY88" s="273"/>
      <c r="CZ88" s="273"/>
      <c r="DA88" s="273"/>
      <c r="DB88" s="273"/>
      <c r="DC88" s="273"/>
      <c r="DD88" s="273"/>
      <c r="DE88" s="273"/>
      <c r="DF88" s="273"/>
      <c r="DG88" s="273"/>
      <c r="DH88" s="273"/>
      <c r="DI88" s="273"/>
      <c r="DJ88" s="273"/>
      <c r="DK88" s="273"/>
      <c r="DL88" s="273"/>
      <c r="DM88" s="273"/>
      <c r="DN88" s="273"/>
      <c r="DO88" s="273"/>
      <c r="DP88" s="273"/>
      <c r="DQ88" s="273"/>
      <c r="DR88" s="273"/>
      <c r="DS88" s="273"/>
      <c r="DT88" s="273"/>
      <c r="DU88" s="273"/>
      <c r="DV88" s="273"/>
      <c r="DW88" s="273"/>
      <c r="DX88" s="273"/>
      <c r="DY88" s="273"/>
      <c r="DZ88" s="273"/>
      <c r="EA88" s="273"/>
      <c r="EB88" s="273"/>
      <c r="EC88" s="273"/>
      <c r="ED88" s="273"/>
      <c r="EE88" s="273"/>
      <c r="EF88" s="273"/>
    </row>
    <row r="89" spans="1:136" s="261" customFormat="1" ht="48" hidden="1" x14ac:dyDescent="0.35">
      <c r="A89" s="395" t="s">
        <v>64</v>
      </c>
      <c r="B89" s="396" t="s">
        <v>773</v>
      </c>
      <c r="C89" s="395" t="s">
        <v>86</v>
      </c>
      <c r="D89" s="397" t="s">
        <v>852</v>
      </c>
      <c r="E89" s="398" t="s">
        <v>476</v>
      </c>
      <c r="F89" s="395" t="s">
        <v>1041</v>
      </c>
      <c r="G89" s="396" t="s">
        <v>186</v>
      </c>
      <c r="H89" s="400" t="s">
        <v>699</v>
      </c>
      <c r="I89" s="401" t="s">
        <v>1269</v>
      </c>
      <c r="J89" s="397" t="s">
        <v>882</v>
      </c>
      <c r="K89" s="397" t="s">
        <v>880</v>
      </c>
      <c r="L89" s="269"/>
      <c r="M89" s="269" t="s">
        <v>845</v>
      </c>
      <c r="N89" s="402">
        <v>45565</v>
      </c>
      <c r="O89" s="403" t="s">
        <v>887</v>
      </c>
      <c r="P89" s="287" t="s">
        <v>70</v>
      </c>
      <c r="Q89" s="404" t="s">
        <v>72</v>
      </c>
      <c r="R89" s="405" t="s">
        <v>24</v>
      </c>
      <c r="S89" s="405">
        <v>11</v>
      </c>
      <c r="T89" s="405" t="s">
        <v>85</v>
      </c>
      <c r="U89" s="405" t="s">
        <v>182</v>
      </c>
      <c r="V89" s="404">
        <v>1</v>
      </c>
      <c r="W89" s="289">
        <v>1</v>
      </c>
      <c r="X89" s="289">
        <v>1</v>
      </c>
      <c r="Y89" s="289">
        <v>1</v>
      </c>
      <c r="Z89" s="289">
        <v>1</v>
      </c>
      <c r="AA89" s="406">
        <f>SUM(V89:Z89)</f>
        <v>5</v>
      </c>
      <c r="AB89" s="298">
        <f t="shared" si="131"/>
        <v>0</v>
      </c>
      <c r="AC89" s="298">
        <f t="shared" si="131"/>
        <v>0</v>
      </c>
      <c r="AD89" s="298">
        <f t="shared" si="131"/>
        <v>0</v>
      </c>
      <c r="AE89" s="298">
        <f t="shared" si="131"/>
        <v>0</v>
      </c>
      <c r="AF89" s="298">
        <f>IF(AZ$7=M89,$K89,0)</f>
        <v>0</v>
      </c>
      <c r="AG89" s="298">
        <f t="shared" si="132"/>
        <v>0</v>
      </c>
      <c r="AH89" s="298">
        <f t="shared" si="132"/>
        <v>0</v>
      </c>
      <c r="AI89" s="298">
        <f t="shared" si="132"/>
        <v>0</v>
      </c>
      <c r="AJ89" s="298">
        <f t="shared" si="132"/>
        <v>0</v>
      </c>
      <c r="AK89" s="298">
        <f>IF(AZ$7=M89,$J89,0)</f>
        <v>0</v>
      </c>
      <c r="AL89" s="298">
        <f t="shared" si="133"/>
        <v>0</v>
      </c>
      <c r="AM89" s="298">
        <f t="shared" si="133"/>
        <v>0</v>
      </c>
      <c r="AN89" s="298">
        <f t="shared" si="133"/>
        <v>0</v>
      </c>
      <c r="AO89" s="298">
        <f t="shared" si="133"/>
        <v>0</v>
      </c>
      <c r="AP89" s="298">
        <f>IF(AZ$7=M89,$D89,0)</f>
        <v>0</v>
      </c>
      <c r="AQ89" s="298">
        <f t="shared" si="134"/>
        <v>0</v>
      </c>
      <c r="AR89" s="298">
        <f t="shared" si="134"/>
        <v>0</v>
      </c>
      <c r="AS89" s="298">
        <f t="shared" si="134"/>
        <v>0</v>
      </c>
      <c r="AT89" s="298">
        <f t="shared" si="134"/>
        <v>0</v>
      </c>
      <c r="AU89" s="298">
        <f>IF(AZ$7=M89,$M89,0)</f>
        <v>0</v>
      </c>
      <c r="AV89" s="298">
        <f t="shared" ref="AV89:AY89" si="139">IF(AV$7=H89,$I89,0)</f>
        <v>0</v>
      </c>
      <c r="AW89" s="298">
        <f t="shared" si="139"/>
        <v>0</v>
      </c>
      <c r="AX89" s="298">
        <f t="shared" si="139"/>
        <v>0</v>
      </c>
      <c r="AY89" s="298">
        <f t="shared" si="139"/>
        <v>0</v>
      </c>
      <c r="AZ89" s="298">
        <f>IF(AZ$7=M89,$I89,0)</f>
        <v>0</v>
      </c>
      <c r="BA89" s="407">
        <f>SUM(AV89:AZ89)</f>
        <v>0</v>
      </c>
      <c r="BB89" s="408">
        <f>BA89/AA89</f>
        <v>0</v>
      </c>
    </row>
    <row r="90" spans="1:136" s="261" customFormat="1" ht="48" hidden="1" x14ac:dyDescent="0.35">
      <c r="A90" s="282" t="s">
        <v>64</v>
      </c>
      <c r="B90" s="283" t="s">
        <v>773</v>
      </c>
      <c r="C90" s="282" t="s">
        <v>86</v>
      </c>
      <c r="D90" s="269" t="s">
        <v>852</v>
      </c>
      <c r="E90" s="284" t="s">
        <v>476</v>
      </c>
      <c r="F90" s="282" t="s">
        <v>1041</v>
      </c>
      <c r="G90" s="283" t="s">
        <v>186</v>
      </c>
      <c r="H90" s="278" t="s">
        <v>697</v>
      </c>
      <c r="I90" s="268" t="s">
        <v>1269</v>
      </c>
      <c r="J90" s="269" t="s">
        <v>882</v>
      </c>
      <c r="K90" s="269" t="s">
        <v>880</v>
      </c>
      <c r="L90" s="269"/>
      <c r="M90" s="269" t="s">
        <v>845</v>
      </c>
      <c r="N90" s="285">
        <v>45565</v>
      </c>
      <c r="O90" s="286" t="s">
        <v>887</v>
      </c>
      <c r="P90" s="287" t="s">
        <v>70</v>
      </c>
      <c r="Q90" s="290" t="s">
        <v>24</v>
      </c>
      <c r="R90" s="290">
        <v>11</v>
      </c>
      <c r="S90" s="290" t="s">
        <v>85</v>
      </c>
      <c r="T90" s="290" t="s">
        <v>182</v>
      </c>
      <c r="U90" s="295">
        <v>5</v>
      </c>
      <c r="V90" s="296">
        <v>0</v>
      </c>
      <c r="W90" s="297">
        <v>0</v>
      </c>
      <c r="X90" s="278"/>
      <c r="Y90" s="278"/>
      <c r="Z90" s="278"/>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78"/>
      <c r="AW90" s="278"/>
      <c r="AX90" s="278"/>
      <c r="AY90" s="278"/>
      <c r="AZ90" s="278"/>
      <c r="BA90" s="290"/>
      <c r="BB90" s="290"/>
    </row>
    <row r="91" spans="1:136" s="261" customFormat="1" ht="48" hidden="1" x14ac:dyDescent="0.35">
      <c r="A91" s="282" t="s">
        <v>64</v>
      </c>
      <c r="B91" s="283" t="s">
        <v>773</v>
      </c>
      <c r="C91" s="282" t="s">
        <v>86</v>
      </c>
      <c r="D91" s="269" t="s">
        <v>852</v>
      </c>
      <c r="E91" s="284" t="s">
        <v>476</v>
      </c>
      <c r="F91" s="282" t="s">
        <v>1041</v>
      </c>
      <c r="G91" s="283" t="s">
        <v>186</v>
      </c>
      <c r="H91" s="278" t="s">
        <v>698</v>
      </c>
      <c r="I91" s="268" t="s">
        <v>1269</v>
      </c>
      <c r="J91" s="269" t="s">
        <v>882</v>
      </c>
      <c r="K91" s="269" t="s">
        <v>880</v>
      </c>
      <c r="L91" s="269"/>
      <c r="M91" s="269" t="s">
        <v>845</v>
      </c>
      <c r="N91" s="285">
        <v>45565</v>
      </c>
      <c r="O91" s="286" t="s">
        <v>887</v>
      </c>
      <c r="P91" s="287" t="s">
        <v>70</v>
      </c>
      <c r="Q91" s="290">
        <v>11</v>
      </c>
      <c r="R91" s="290" t="s">
        <v>85</v>
      </c>
      <c r="S91" s="290" t="s">
        <v>182</v>
      </c>
      <c r="T91" s="295">
        <v>5</v>
      </c>
      <c r="U91" s="290"/>
      <c r="V91" s="290"/>
      <c r="W91" s="290"/>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8"/>
      <c r="AZ91" s="258"/>
      <c r="BA91" s="258"/>
      <c r="BB91" s="258"/>
    </row>
    <row r="92" spans="1:136" s="261" customFormat="1" ht="48" hidden="1" x14ac:dyDescent="0.35">
      <c r="A92" s="504" t="s">
        <v>64</v>
      </c>
      <c r="B92" s="505" t="s">
        <v>773</v>
      </c>
      <c r="C92" s="504" t="s">
        <v>86</v>
      </c>
      <c r="D92" s="506" t="s">
        <v>852</v>
      </c>
      <c r="E92" s="507" t="s">
        <v>476</v>
      </c>
      <c r="F92" s="504" t="s">
        <v>1041</v>
      </c>
      <c r="G92" s="505" t="s">
        <v>186</v>
      </c>
      <c r="H92" s="278" t="s">
        <v>700</v>
      </c>
      <c r="I92" s="508" t="s">
        <v>1269</v>
      </c>
      <c r="J92" s="506" t="s">
        <v>882</v>
      </c>
      <c r="K92" s="506" t="s">
        <v>880</v>
      </c>
      <c r="L92" s="269"/>
      <c r="M92" s="269" t="s">
        <v>845</v>
      </c>
      <c r="N92" s="509">
        <v>45565</v>
      </c>
      <c r="O92" s="510" t="s">
        <v>887</v>
      </c>
      <c r="P92" s="287" t="s">
        <v>70</v>
      </c>
      <c r="Q92" s="511" t="s">
        <v>85</v>
      </c>
      <c r="R92" s="511" t="s">
        <v>182</v>
      </c>
      <c r="S92" s="512">
        <v>5</v>
      </c>
      <c r="T92" s="511"/>
      <c r="U92" s="513"/>
      <c r="V92" s="258"/>
      <c r="W92" s="258"/>
      <c r="X92" s="258"/>
      <c r="Y92" s="258"/>
      <c r="Z92" s="258"/>
      <c r="AA92" s="513"/>
      <c r="AB92" s="258"/>
      <c r="AC92" s="258"/>
      <c r="AD92" s="258"/>
      <c r="AE92" s="258"/>
      <c r="AF92" s="258"/>
      <c r="AG92" s="258"/>
      <c r="AH92" s="258"/>
      <c r="AI92" s="258"/>
      <c r="AJ92" s="258"/>
      <c r="AK92" s="258"/>
      <c r="AL92" s="258"/>
      <c r="AM92" s="258"/>
      <c r="AN92" s="258"/>
      <c r="AO92" s="258"/>
      <c r="AP92" s="258"/>
      <c r="AQ92" s="258"/>
      <c r="AR92" s="258"/>
      <c r="AS92" s="258"/>
      <c r="AT92" s="258"/>
      <c r="AU92" s="258"/>
      <c r="AV92" s="258"/>
      <c r="AW92" s="258"/>
      <c r="AX92" s="258"/>
      <c r="AY92" s="258"/>
      <c r="AZ92" s="258"/>
      <c r="BA92" s="513"/>
      <c r="BB92" s="513"/>
    </row>
    <row r="93" spans="1:136" s="339" customFormat="1" ht="60" x14ac:dyDescent="0.35">
      <c r="A93" s="311" t="s">
        <v>64</v>
      </c>
      <c r="B93" s="311" t="s">
        <v>773</v>
      </c>
      <c r="C93" s="311" t="s">
        <v>86</v>
      </c>
      <c r="D93" s="340" t="s">
        <v>70</v>
      </c>
      <c r="E93" s="311" t="s">
        <v>477</v>
      </c>
      <c r="F93" s="311" t="s">
        <v>724</v>
      </c>
      <c r="G93" s="311" t="s">
        <v>1300</v>
      </c>
      <c r="H93" s="340" t="s">
        <v>696</v>
      </c>
      <c r="I93" s="343">
        <v>72000</v>
      </c>
      <c r="J93" s="340" t="s">
        <v>839</v>
      </c>
      <c r="K93" s="340" t="s">
        <v>1151</v>
      </c>
      <c r="L93" s="380"/>
      <c r="M93" s="370" t="s">
        <v>845</v>
      </c>
      <c r="N93" s="354">
        <v>45565</v>
      </c>
      <c r="O93" s="354" t="s">
        <v>887</v>
      </c>
      <c r="P93" s="381" t="s">
        <v>70</v>
      </c>
      <c r="Q93" s="311" t="s">
        <v>72</v>
      </c>
      <c r="R93" s="287" t="s">
        <v>24</v>
      </c>
      <c r="S93" s="287">
        <v>11</v>
      </c>
      <c r="T93" s="287" t="s">
        <v>85</v>
      </c>
      <c r="U93" s="287" t="s">
        <v>182</v>
      </c>
      <c r="V93" s="311">
        <v>71996</v>
      </c>
      <c r="W93" s="382">
        <v>1</v>
      </c>
      <c r="X93" s="289">
        <v>1</v>
      </c>
      <c r="Y93" s="289">
        <v>1</v>
      </c>
      <c r="Z93" s="371">
        <v>1</v>
      </c>
      <c r="AA93" s="462">
        <f>SUM(V93:Z93)</f>
        <v>72000</v>
      </c>
      <c r="AB93" s="383" t="str">
        <f t="shared" ref="AB93:AE94" si="140">IF(AV$7=H93,$K93,0)</f>
        <v>As of July 1, 2020, 126 RMPs have been certified as fully implemented. The certified RMPs are all located within the Chesapeake Bay watershed and include over 35,000 acres. Over 64,000 additional acres within the Chesapeake Bay watershed are included in an RMP that is currently being implemented. There are approximately 8,000 acres outside of the Chesapeake Bay watershed that are included in an RMP that is currently being implemented.</v>
      </c>
      <c r="AC93" s="298">
        <f t="shared" si="140"/>
        <v>0</v>
      </c>
      <c r="AD93" s="298">
        <f t="shared" si="140"/>
        <v>0</v>
      </c>
      <c r="AE93" s="298">
        <f t="shared" si="140"/>
        <v>0</v>
      </c>
      <c r="AF93" s="298">
        <f>IF(AZ$7=M93,$K93,0)</f>
        <v>0</v>
      </c>
      <c r="AG93" s="355" t="str">
        <f t="shared" ref="AG93:AJ94" si="141">IF(AV$7=H93,$J93,0)</f>
        <v>Active</v>
      </c>
      <c r="AH93" s="298">
        <f t="shared" si="141"/>
        <v>0</v>
      </c>
      <c r="AI93" s="298">
        <f t="shared" si="141"/>
        <v>0</v>
      </c>
      <c r="AJ93" s="298">
        <f t="shared" si="141"/>
        <v>0</v>
      </c>
      <c r="AK93" s="298">
        <f>IF(AZ$7=M93,$J93,0)</f>
        <v>0</v>
      </c>
      <c r="AL93" s="355" t="str">
        <f t="shared" ref="AL93:AO94" si="142">IF(AV$7=H93,$D93,0)</f>
        <v>DCR</v>
      </c>
      <c r="AM93" s="298">
        <f t="shared" si="142"/>
        <v>0</v>
      </c>
      <c r="AN93" s="298">
        <f t="shared" si="142"/>
        <v>0</v>
      </c>
      <c r="AO93" s="298">
        <f t="shared" si="142"/>
        <v>0</v>
      </c>
      <c r="AP93" s="298">
        <f>IF(AZ$7=M93,$D93,0)</f>
        <v>0</v>
      </c>
      <c r="AQ93" s="298" t="str">
        <f t="shared" ref="AQ93:AT94" si="143">IF(AV$7=H93,$M93,0)</f>
        <v>[DEQ Staff]</v>
      </c>
      <c r="AR93" s="298">
        <f t="shared" si="143"/>
        <v>0</v>
      </c>
      <c r="AS93" s="298">
        <f t="shared" si="143"/>
        <v>0</v>
      </c>
      <c r="AT93" s="298">
        <f t="shared" si="143"/>
        <v>0</v>
      </c>
      <c r="AU93" s="298">
        <f>IF(AZ$7=M93,$M93,0)</f>
        <v>0</v>
      </c>
      <c r="AV93" s="461">
        <f t="shared" ref="AV93" si="144">IF(AV$7=H93,$I93,0)</f>
        <v>72000</v>
      </c>
      <c r="AW93" s="298">
        <f t="shared" ref="AW93" si="145">IF(AW$7=I93,$I93,0)</f>
        <v>0</v>
      </c>
      <c r="AX93" s="298">
        <f t="shared" ref="AX93" si="146">IF(AX$7=J93,$I93,0)</f>
        <v>0</v>
      </c>
      <c r="AY93" s="298">
        <f t="shared" ref="AY93" si="147">IF(AY$7=K93,$I93,0)</f>
        <v>0</v>
      </c>
      <c r="AZ93" s="372">
        <f>IF(AZ$7=M93,$I93,0)</f>
        <v>0</v>
      </c>
      <c r="BA93" s="462">
        <f>SUM(AV93:AZ93)</f>
        <v>72000</v>
      </c>
      <c r="BB93" s="432">
        <f>BA93/AA93</f>
        <v>1</v>
      </c>
      <c r="BC93" s="273"/>
      <c r="BD93" s="273"/>
      <c r="BE93" s="273"/>
      <c r="BF93" s="273"/>
      <c r="BG93" s="273"/>
      <c r="BH93" s="273"/>
      <c r="BI93" s="273"/>
      <c r="BJ93" s="273"/>
      <c r="BK93" s="273"/>
      <c r="BL93" s="273"/>
      <c r="BM93" s="273"/>
      <c r="BN93" s="273"/>
      <c r="BO93" s="273"/>
      <c r="BP93" s="273"/>
      <c r="BQ93" s="273"/>
      <c r="BR93" s="273"/>
      <c r="BS93" s="273"/>
      <c r="BT93" s="273"/>
      <c r="BU93" s="273"/>
      <c r="BV93" s="273"/>
      <c r="BW93" s="273"/>
      <c r="BX93" s="273"/>
      <c r="BY93" s="273"/>
      <c r="BZ93" s="273"/>
      <c r="CA93" s="273"/>
      <c r="CB93" s="273"/>
      <c r="CC93" s="273"/>
      <c r="CD93" s="273"/>
      <c r="CE93" s="273"/>
      <c r="CF93" s="273"/>
      <c r="CG93" s="273"/>
      <c r="CH93" s="273"/>
      <c r="CI93" s="273"/>
      <c r="CJ93" s="273"/>
      <c r="CK93" s="273"/>
      <c r="CL93" s="273"/>
      <c r="CM93" s="273"/>
      <c r="CN93" s="273"/>
      <c r="CO93" s="273"/>
      <c r="CP93" s="273"/>
      <c r="CQ93" s="273"/>
      <c r="CR93" s="273"/>
      <c r="CS93" s="273"/>
      <c r="CT93" s="273"/>
      <c r="CU93" s="273"/>
      <c r="CV93" s="273"/>
      <c r="CW93" s="273"/>
      <c r="CX93" s="273"/>
      <c r="CY93" s="273"/>
      <c r="CZ93" s="273"/>
      <c r="DA93" s="273"/>
      <c r="DB93" s="273"/>
      <c r="DC93" s="273"/>
      <c r="DD93" s="273"/>
      <c r="DE93" s="273"/>
      <c r="DF93" s="273"/>
      <c r="DG93" s="273"/>
      <c r="DH93" s="273"/>
      <c r="DI93" s="273"/>
      <c r="DJ93" s="273"/>
      <c r="DK93" s="273"/>
      <c r="DL93" s="273"/>
      <c r="DM93" s="273"/>
      <c r="DN93" s="273"/>
      <c r="DO93" s="273"/>
      <c r="DP93" s="273"/>
      <c r="DQ93" s="273"/>
      <c r="DR93" s="273"/>
      <c r="DS93" s="273"/>
      <c r="DT93" s="273"/>
      <c r="DU93" s="273"/>
      <c r="DV93" s="273"/>
      <c r="DW93" s="273"/>
      <c r="DX93" s="273"/>
      <c r="DY93" s="273"/>
      <c r="DZ93" s="273"/>
      <c r="EA93" s="273"/>
      <c r="EB93" s="273"/>
      <c r="EC93" s="273"/>
      <c r="ED93" s="273"/>
      <c r="EE93" s="273"/>
      <c r="EF93" s="273"/>
    </row>
    <row r="94" spans="1:136" s="261" customFormat="1" ht="36" hidden="1" x14ac:dyDescent="0.35">
      <c r="A94" s="395" t="s">
        <v>64</v>
      </c>
      <c r="B94" s="396" t="s">
        <v>773</v>
      </c>
      <c r="C94" s="395" t="s">
        <v>86</v>
      </c>
      <c r="D94" s="397" t="s">
        <v>852</v>
      </c>
      <c r="E94" s="398" t="s">
        <v>477</v>
      </c>
      <c r="F94" s="395" t="s">
        <v>724</v>
      </c>
      <c r="G94" s="396" t="s">
        <v>270</v>
      </c>
      <c r="H94" s="400" t="s">
        <v>699</v>
      </c>
      <c r="I94" s="401" t="s">
        <v>1269</v>
      </c>
      <c r="J94" s="397" t="s">
        <v>882</v>
      </c>
      <c r="K94" s="397" t="s">
        <v>880</v>
      </c>
      <c r="L94" s="269"/>
      <c r="M94" s="269" t="s">
        <v>845</v>
      </c>
      <c r="N94" s="402">
        <v>45565</v>
      </c>
      <c r="O94" s="403" t="s">
        <v>887</v>
      </c>
      <c r="P94" s="287" t="s">
        <v>70</v>
      </c>
      <c r="Q94" s="404" t="s">
        <v>72</v>
      </c>
      <c r="R94" s="405" t="s">
        <v>24</v>
      </c>
      <c r="S94" s="405">
        <v>11</v>
      </c>
      <c r="T94" s="405" t="s">
        <v>85</v>
      </c>
      <c r="U94" s="405" t="s">
        <v>182</v>
      </c>
      <c r="V94" s="404">
        <v>1</v>
      </c>
      <c r="W94" s="289">
        <v>1</v>
      </c>
      <c r="X94" s="289">
        <v>1</v>
      </c>
      <c r="Y94" s="289">
        <v>1</v>
      </c>
      <c r="Z94" s="289">
        <v>1</v>
      </c>
      <c r="AA94" s="406">
        <f>SUM(V94:Z94)</f>
        <v>5</v>
      </c>
      <c r="AB94" s="298">
        <f t="shared" si="140"/>
        <v>0</v>
      </c>
      <c r="AC94" s="298">
        <f t="shared" si="140"/>
        <v>0</v>
      </c>
      <c r="AD94" s="298">
        <f t="shared" si="140"/>
        <v>0</v>
      </c>
      <c r="AE94" s="298">
        <f t="shared" si="140"/>
        <v>0</v>
      </c>
      <c r="AF94" s="298">
        <f>IF(AZ$7=M94,$K94,0)</f>
        <v>0</v>
      </c>
      <c r="AG94" s="298">
        <f t="shared" si="141"/>
        <v>0</v>
      </c>
      <c r="AH94" s="298">
        <f t="shared" si="141"/>
        <v>0</v>
      </c>
      <c r="AI94" s="298">
        <f t="shared" si="141"/>
        <v>0</v>
      </c>
      <c r="AJ94" s="298">
        <f t="shared" si="141"/>
        <v>0</v>
      </c>
      <c r="AK94" s="298">
        <f>IF(AZ$7=M94,$J94,0)</f>
        <v>0</v>
      </c>
      <c r="AL94" s="298">
        <f t="shared" si="142"/>
        <v>0</v>
      </c>
      <c r="AM94" s="298">
        <f t="shared" si="142"/>
        <v>0</v>
      </c>
      <c r="AN94" s="298">
        <f t="shared" si="142"/>
        <v>0</v>
      </c>
      <c r="AO94" s="298">
        <f t="shared" si="142"/>
        <v>0</v>
      </c>
      <c r="AP94" s="298">
        <f>IF(AZ$7=M94,$D94,0)</f>
        <v>0</v>
      </c>
      <c r="AQ94" s="298">
        <f t="shared" si="143"/>
        <v>0</v>
      </c>
      <c r="AR94" s="298">
        <f t="shared" si="143"/>
        <v>0</v>
      </c>
      <c r="AS94" s="298">
        <f t="shared" si="143"/>
        <v>0</v>
      </c>
      <c r="AT94" s="298">
        <f t="shared" si="143"/>
        <v>0</v>
      </c>
      <c r="AU94" s="298">
        <f>IF(AZ$7=M94,$M94,0)</f>
        <v>0</v>
      </c>
      <c r="AV94" s="298">
        <f t="shared" ref="AV94:AY94" si="148">IF(AV$7=H94,$I94,0)</f>
        <v>0</v>
      </c>
      <c r="AW94" s="298">
        <f t="shared" si="148"/>
        <v>0</v>
      </c>
      <c r="AX94" s="298">
        <f t="shared" si="148"/>
        <v>0</v>
      </c>
      <c r="AY94" s="298">
        <f t="shared" si="148"/>
        <v>0</v>
      </c>
      <c r="AZ94" s="298">
        <f>IF(AZ$7=M94,$I94,0)</f>
        <v>0</v>
      </c>
      <c r="BA94" s="407">
        <f>SUM(AV94:AZ94)</f>
        <v>0</v>
      </c>
      <c r="BB94" s="408">
        <f>BA94/AA94</f>
        <v>0</v>
      </c>
    </row>
    <row r="95" spans="1:136" s="261" customFormat="1" ht="36" hidden="1" x14ac:dyDescent="0.35">
      <c r="A95" s="282" t="s">
        <v>64</v>
      </c>
      <c r="B95" s="283" t="s">
        <v>773</v>
      </c>
      <c r="C95" s="282" t="s">
        <v>86</v>
      </c>
      <c r="D95" s="269" t="s">
        <v>852</v>
      </c>
      <c r="E95" s="284" t="s">
        <v>477</v>
      </c>
      <c r="F95" s="282" t="s">
        <v>724</v>
      </c>
      <c r="G95" s="283" t="s">
        <v>270</v>
      </c>
      <c r="H95" s="278" t="s">
        <v>697</v>
      </c>
      <c r="I95" s="268" t="s">
        <v>1269</v>
      </c>
      <c r="J95" s="269" t="s">
        <v>882</v>
      </c>
      <c r="K95" s="269" t="s">
        <v>880</v>
      </c>
      <c r="L95" s="269"/>
      <c r="M95" s="269" t="s">
        <v>845</v>
      </c>
      <c r="N95" s="285">
        <v>45565</v>
      </c>
      <c r="O95" s="286" t="s">
        <v>887</v>
      </c>
      <c r="P95" s="287" t="s">
        <v>70</v>
      </c>
      <c r="Q95" s="290" t="s">
        <v>24</v>
      </c>
      <c r="R95" s="290">
        <v>11</v>
      </c>
      <c r="S95" s="290" t="s">
        <v>85</v>
      </c>
      <c r="T95" s="290" t="s">
        <v>182</v>
      </c>
      <c r="U95" s="295">
        <v>5</v>
      </c>
      <c r="V95" s="296">
        <v>0</v>
      </c>
      <c r="W95" s="297">
        <v>0</v>
      </c>
      <c r="X95" s="278"/>
      <c r="Y95" s="278"/>
      <c r="Z95" s="278"/>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78"/>
      <c r="AW95" s="278"/>
      <c r="AX95" s="278"/>
      <c r="AY95" s="278"/>
      <c r="AZ95" s="278"/>
      <c r="BA95" s="290"/>
      <c r="BB95" s="290"/>
    </row>
    <row r="96" spans="1:136" s="261" customFormat="1" ht="36" hidden="1" x14ac:dyDescent="0.35">
      <c r="A96" s="282" t="s">
        <v>64</v>
      </c>
      <c r="B96" s="283" t="s">
        <v>773</v>
      </c>
      <c r="C96" s="282" t="s">
        <v>86</v>
      </c>
      <c r="D96" s="269" t="s">
        <v>852</v>
      </c>
      <c r="E96" s="284" t="s">
        <v>477</v>
      </c>
      <c r="F96" s="282" t="s">
        <v>724</v>
      </c>
      <c r="G96" s="283" t="s">
        <v>270</v>
      </c>
      <c r="H96" s="278" t="s">
        <v>698</v>
      </c>
      <c r="I96" s="268" t="s">
        <v>1269</v>
      </c>
      <c r="J96" s="269" t="s">
        <v>882</v>
      </c>
      <c r="K96" s="269" t="s">
        <v>880</v>
      </c>
      <c r="L96" s="269"/>
      <c r="M96" s="269" t="s">
        <v>845</v>
      </c>
      <c r="N96" s="285">
        <v>45565</v>
      </c>
      <c r="O96" s="286" t="s">
        <v>887</v>
      </c>
      <c r="P96" s="287" t="s">
        <v>70</v>
      </c>
      <c r="Q96" s="290">
        <v>11</v>
      </c>
      <c r="R96" s="290" t="s">
        <v>85</v>
      </c>
      <c r="S96" s="290" t="s">
        <v>182</v>
      </c>
      <c r="T96" s="295">
        <v>5</v>
      </c>
      <c r="U96" s="290"/>
      <c r="V96" s="290"/>
      <c r="W96" s="290"/>
      <c r="X96" s="258"/>
      <c r="Y96" s="258"/>
      <c r="Z96" s="258"/>
      <c r="AA96" s="258"/>
      <c r="AB96" s="258"/>
      <c r="AC96" s="258"/>
      <c r="AD96" s="258"/>
      <c r="AE96" s="258"/>
      <c r="AF96" s="258"/>
      <c r="AG96" s="258"/>
      <c r="AH96" s="258"/>
      <c r="AI96" s="258"/>
      <c r="AJ96" s="258"/>
      <c r="AK96" s="258"/>
      <c r="AL96" s="258"/>
      <c r="AM96" s="258"/>
      <c r="AN96" s="258"/>
      <c r="AO96" s="258"/>
      <c r="AP96" s="258"/>
      <c r="AQ96" s="258"/>
      <c r="AR96" s="258"/>
      <c r="AS96" s="258"/>
      <c r="AT96" s="258"/>
      <c r="AU96" s="258"/>
      <c r="AV96" s="258"/>
      <c r="AW96" s="258"/>
      <c r="AX96" s="258"/>
      <c r="AY96" s="258"/>
      <c r="AZ96" s="258"/>
      <c r="BA96" s="258"/>
      <c r="BB96" s="258"/>
    </row>
    <row r="97" spans="1:136" s="261" customFormat="1" ht="36" hidden="1" x14ac:dyDescent="0.35">
      <c r="A97" s="504" t="s">
        <v>64</v>
      </c>
      <c r="B97" s="505" t="s">
        <v>773</v>
      </c>
      <c r="C97" s="504" t="s">
        <v>86</v>
      </c>
      <c r="D97" s="506" t="s">
        <v>852</v>
      </c>
      <c r="E97" s="507" t="s">
        <v>477</v>
      </c>
      <c r="F97" s="504" t="s">
        <v>724</v>
      </c>
      <c r="G97" s="505" t="s">
        <v>270</v>
      </c>
      <c r="H97" s="278" t="s">
        <v>700</v>
      </c>
      <c r="I97" s="508" t="s">
        <v>1269</v>
      </c>
      <c r="J97" s="506" t="s">
        <v>882</v>
      </c>
      <c r="K97" s="506" t="s">
        <v>880</v>
      </c>
      <c r="L97" s="269"/>
      <c r="M97" s="269" t="s">
        <v>845</v>
      </c>
      <c r="N97" s="509">
        <v>45565</v>
      </c>
      <c r="O97" s="510" t="s">
        <v>887</v>
      </c>
      <c r="P97" s="287" t="s">
        <v>70</v>
      </c>
      <c r="Q97" s="511" t="s">
        <v>85</v>
      </c>
      <c r="R97" s="511" t="s">
        <v>182</v>
      </c>
      <c r="S97" s="512">
        <v>5</v>
      </c>
      <c r="T97" s="511"/>
      <c r="U97" s="513"/>
      <c r="V97" s="258"/>
      <c r="W97" s="258"/>
      <c r="X97" s="258"/>
      <c r="Y97" s="258"/>
      <c r="Z97" s="258"/>
      <c r="AA97" s="513"/>
      <c r="AB97" s="258"/>
      <c r="AC97" s="258"/>
      <c r="AD97" s="258"/>
      <c r="AE97" s="258"/>
      <c r="AF97" s="258"/>
      <c r="AG97" s="258"/>
      <c r="AH97" s="258"/>
      <c r="AI97" s="258"/>
      <c r="AJ97" s="258"/>
      <c r="AK97" s="258"/>
      <c r="AL97" s="258"/>
      <c r="AM97" s="258"/>
      <c r="AN97" s="258"/>
      <c r="AO97" s="258"/>
      <c r="AP97" s="258"/>
      <c r="AQ97" s="258"/>
      <c r="AR97" s="258"/>
      <c r="AS97" s="258"/>
      <c r="AT97" s="258"/>
      <c r="AU97" s="258"/>
      <c r="AV97" s="258"/>
      <c r="AW97" s="258"/>
      <c r="AX97" s="258"/>
      <c r="AY97" s="258"/>
      <c r="AZ97" s="258"/>
      <c r="BA97" s="513"/>
      <c r="BB97" s="513"/>
    </row>
    <row r="98" spans="1:136" s="339" customFormat="1" ht="108" x14ac:dyDescent="0.35">
      <c r="A98" s="311" t="s">
        <v>64</v>
      </c>
      <c r="B98" s="311" t="s">
        <v>433</v>
      </c>
      <c r="C98" s="311" t="s">
        <v>90</v>
      </c>
      <c r="D98" s="340" t="s">
        <v>89</v>
      </c>
      <c r="E98" s="311" t="s">
        <v>433</v>
      </c>
      <c r="F98" s="311" t="s">
        <v>1042</v>
      </c>
      <c r="G98" s="311" t="s">
        <v>186</v>
      </c>
      <c r="H98" s="340" t="s">
        <v>696</v>
      </c>
      <c r="I98" s="343">
        <v>1</v>
      </c>
      <c r="J98" s="340" t="s">
        <v>839</v>
      </c>
      <c r="K98" s="340" t="s">
        <v>1152</v>
      </c>
      <c r="L98" s="380"/>
      <c r="M98" s="370" t="s">
        <v>845</v>
      </c>
      <c r="N98" s="354">
        <v>45565</v>
      </c>
      <c r="O98" s="354" t="s">
        <v>888</v>
      </c>
      <c r="P98" s="381" t="s">
        <v>89</v>
      </c>
      <c r="Q98" s="311" t="s">
        <v>91</v>
      </c>
      <c r="R98" s="287" t="s">
        <v>12</v>
      </c>
      <c r="S98" s="356" t="s">
        <v>688</v>
      </c>
      <c r="T98" s="287" t="s">
        <v>88</v>
      </c>
      <c r="U98" s="287" t="s">
        <v>183</v>
      </c>
      <c r="V98" s="311">
        <v>1</v>
      </c>
      <c r="W98" s="382">
        <v>1</v>
      </c>
      <c r="X98" s="289">
        <v>1</v>
      </c>
      <c r="Y98" s="289">
        <v>1</v>
      </c>
      <c r="Z98" s="371">
        <v>1</v>
      </c>
      <c r="AA98" s="462">
        <f>SUM(V98:Z98)</f>
        <v>5</v>
      </c>
      <c r="AB98" s="383" t="str">
        <f t="shared" ref="AB98:AE99" si="149">IF(AV$7=H98,$K98,0)</f>
        <v xml:space="preserve">The ASA program received numerous inquiries regarding possible agricultural pollution during the program year of April 1, 2019, through March 31, 2020. Forty-eight of these cases became official complaints. </v>
      </c>
      <c r="AC98" s="298">
        <f t="shared" si="149"/>
        <v>0</v>
      </c>
      <c r="AD98" s="298">
        <f t="shared" si="149"/>
        <v>0</v>
      </c>
      <c r="AE98" s="298">
        <f t="shared" si="149"/>
        <v>0</v>
      </c>
      <c r="AF98" s="298">
        <f>IF(AZ$7=M98,$K98,0)</f>
        <v>0</v>
      </c>
      <c r="AG98" s="355" t="str">
        <f t="shared" ref="AG98:AJ99" si="150">IF(AV$7=H98,$J98,0)</f>
        <v>Active</v>
      </c>
      <c r="AH98" s="298">
        <f t="shared" si="150"/>
        <v>0</v>
      </c>
      <c r="AI98" s="298">
        <f t="shared" si="150"/>
        <v>0</v>
      </c>
      <c r="AJ98" s="298">
        <f t="shared" si="150"/>
        <v>0</v>
      </c>
      <c r="AK98" s="298">
        <f>IF(AZ$7=M98,$J98,0)</f>
        <v>0</v>
      </c>
      <c r="AL98" s="355" t="str">
        <f t="shared" ref="AL98:AO99" si="151">IF(AV$7=H98,$D98,0)</f>
        <v>VDACS</v>
      </c>
      <c r="AM98" s="298">
        <f t="shared" si="151"/>
        <v>0</v>
      </c>
      <c r="AN98" s="298">
        <f t="shared" si="151"/>
        <v>0</v>
      </c>
      <c r="AO98" s="298">
        <f t="shared" si="151"/>
        <v>0</v>
      </c>
      <c r="AP98" s="298">
        <f>IF(AZ$7=M98,$D98,0)</f>
        <v>0</v>
      </c>
      <c r="AQ98" s="298" t="str">
        <f t="shared" ref="AQ98:AT99" si="152">IF(AV$7=H98,$M98,0)</f>
        <v>[DEQ Staff]</v>
      </c>
      <c r="AR98" s="298">
        <f t="shared" si="152"/>
        <v>0</v>
      </c>
      <c r="AS98" s="298">
        <f t="shared" si="152"/>
        <v>0</v>
      </c>
      <c r="AT98" s="298">
        <f t="shared" si="152"/>
        <v>0</v>
      </c>
      <c r="AU98" s="298">
        <f>IF(AZ$7=M98,$M98,0)</f>
        <v>0</v>
      </c>
      <c r="AV98" s="461">
        <f t="shared" ref="AV98" si="153">IF(AV$7=H98,$I98,0)</f>
        <v>1</v>
      </c>
      <c r="AW98" s="298">
        <f t="shared" ref="AW98" si="154">IF(AW$7=I98,$I98,0)</f>
        <v>0</v>
      </c>
      <c r="AX98" s="298">
        <f t="shared" ref="AX98" si="155">IF(AX$7=J98,$I98,0)</f>
        <v>0</v>
      </c>
      <c r="AY98" s="298">
        <f t="shared" ref="AY98" si="156">IF(AY$7=K98,$I98,0)</f>
        <v>0</v>
      </c>
      <c r="AZ98" s="372">
        <f>IF(AZ$7=M98,$I98,0)</f>
        <v>0</v>
      </c>
      <c r="BA98" s="462">
        <f>SUM(AV98:AZ98)</f>
        <v>1</v>
      </c>
      <c r="BB98" s="432">
        <f>BA98/AA98</f>
        <v>0.2</v>
      </c>
      <c r="BC98" s="273"/>
      <c r="BD98" s="273"/>
      <c r="BE98" s="273"/>
      <c r="BF98" s="273"/>
      <c r="BG98" s="273"/>
      <c r="BH98" s="273"/>
      <c r="BI98" s="273"/>
      <c r="BJ98" s="273"/>
      <c r="BK98" s="273"/>
      <c r="BL98" s="273"/>
      <c r="BM98" s="273"/>
      <c r="BN98" s="273"/>
      <c r="BO98" s="273"/>
      <c r="BP98" s="273"/>
      <c r="BQ98" s="273"/>
      <c r="BR98" s="273"/>
      <c r="BS98" s="273"/>
      <c r="BT98" s="273"/>
      <c r="BU98" s="273"/>
      <c r="BV98" s="273"/>
      <c r="BW98" s="273"/>
      <c r="BX98" s="273"/>
      <c r="BY98" s="273"/>
      <c r="BZ98" s="273"/>
      <c r="CA98" s="273"/>
      <c r="CB98" s="273"/>
      <c r="CC98" s="273"/>
      <c r="CD98" s="273"/>
      <c r="CE98" s="273"/>
      <c r="CF98" s="273"/>
      <c r="CG98" s="273"/>
      <c r="CH98" s="273"/>
      <c r="CI98" s="273"/>
      <c r="CJ98" s="273"/>
      <c r="CK98" s="273"/>
      <c r="CL98" s="273"/>
      <c r="CM98" s="273"/>
      <c r="CN98" s="273"/>
      <c r="CO98" s="273"/>
      <c r="CP98" s="273"/>
      <c r="CQ98" s="273"/>
      <c r="CR98" s="273"/>
      <c r="CS98" s="273"/>
      <c r="CT98" s="273"/>
      <c r="CU98" s="273"/>
      <c r="CV98" s="273"/>
      <c r="CW98" s="273"/>
      <c r="CX98" s="273"/>
      <c r="CY98" s="273"/>
      <c r="CZ98" s="273"/>
      <c r="DA98" s="273"/>
      <c r="DB98" s="273"/>
      <c r="DC98" s="273"/>
      <c r="DD98" s="273"/>
      <c r="DE98" s="273"/>
      <c r="DF98" s="273"/>
      <c r="DG98" s="273"/>
      <c r="DH98" s="273"/>
      <c r="DI98" s="273"/>
      <c r="DJ98" s="273"/>
      <c r="DK98" s="273"/>
      <c r="DL98" s="273"/>
      <c r="DM98" s="273"/>
      <c r="DN98" s="273"/>
      <c r="DO98" s="273"/>
      <c r="DP98" s="273"/>
      <c r="DQ98" s="273"/>
      <c r="DR98" s="273"/>
      <c r="DS98" s="273"/>
      <c r="DT98" s="273"/>
      <c r="DU98" s="273"/>
      <c r="DV98" s="273"/>
      <c r="DW98" s="273"/>
      <c r="DX98" s="273"/>
      <c r="DY98" s="273"/>
      <c r="DZ98" s="273"/>
      <c r="EA98" s="273"/>
      <c r="EB98" s="273"/>
      <c r="EC98" s="273"/>
      <c r="ED98" s="273"/>
      <c r="EE98" s="273"/>
      <c r="EF98" s="273"/>
    </row>
    <row r="99" spans="1:136" s="261" customFormat="1" ht="72" hidden="1" x14ac:dyDescent="0.35">
      <c r="A99" s="395" t="s">
        <v>64</v>
      </c>
      <c r="B99" s="396" t="s">
        <v>433</v>
      </c>
      <c r="C99" s="395" t="s">
        <v>90</v>
      </c>
      <c r="D99" s="397" t="s">
        <v>852</v>
      </c>
      <c r="E99" s="398" t="s">
        <v>433</v>
      </c>
      <c r="F99" s="395" t="s">
        <v>1042</v>
      </c>
      <c r="G99" s="396" t="s">
        <v>186</v>
      </c>
      <c r="H99" s="400" t="s">
        <v>699</v>
      </c>
      <c r="I99" s="401" t="s">
        <v>1269</v>
      </c>
      <c r="J99" s="397" t="s">
        <v>882</v>
      </c>
      <c r="K99" s="397" t="s">
        <v>880</v>
      </c>
      <c r="L99" s="269"/>
      <c r="M99" s="269" t="s">
        <v>845</v>
      </c>
      <c r="N99" s="402">
        <v>45565</v>
      </c>
      <c r="O99" s="403" t="s">
        <v>888</v>
      </c>
      <c r="P99" s="287" t="s">
        <v>89</v>
      </c>
      <c r="Q99" s="404" t="s">
        <v>91</v>
      </c>
      <c r="R99" s="405" t="s">
        <v>12</v>
      </c>
      <c r="S99" s="411" t="s">
        <v>688</v>
      </c>
      <c r="T99" s="405" t="s">
        <v>88</v>
      </c>
      <c r="U99" s="405" t="s">
        <v>183</v>
      </c>
      <c r="V99" s="404">
        <v>1</v>
      </c>
      <c r="W99" s="289">
        <v>1</v>
      </c>
      <c r="X99" s="289">
        <v>1</v>
      </c>
      <c r="Y99" s="289">
        <v>1</v>
      </c>
      <c r="Z99" s="289">
        <v>1</v>
      </c>
      <c r="AA99" s="406">
        <f>SUM(V99:Z99)</f>
        <v>5</v>
      </c>
      <c r="AB99" s="298">
        <f t="shared" si="149"/>
        <v>0</v>
      </c>
      <c r="AC99" s="298">
        <f t="shared" si="149"/>
        <v>0</v>
      </c>
      <c r="AD99" s="298">
        <f t="shared" si="149"/>
        <v>0</v>
      </c>
      <c r="AE99" s="298">
        <f t="shared" si="149"/>
        <v>0</v>
      </c>
      <c r="AF99" s="298">
        <f>IF(AZ$7=M99,$K99,0)</f>
        <v>0</v>
      </c>
      <c r="AG99" s="298">
        <f t="shared" si="150"/>
        <v>0</v>
      </c>
      <c r="AH99" s="298">
        <f t="shared" si="150"/>
        <v>0</v>
      </c>
      <c r="AI99" s="298">
        <f t="shared" si="150"/>
        <v>0</v>
      </c>
      <c r="AJ99" s="298">
        <f t="shared" si="150"/>
        <v>0</v>
      </c>
      <c r="AK99" s="298">
        <f>IF(AZ$7=M99,$J99,0)</f>
        <v>0</v>
      </c>
      <c r="AL99" s="298">
        <f t="shared" si="151"/>
        <v>0</v>
      </c>
      <c r="AM99" s="298">
        <f t="shared" si="151"/>
        <v>0</v>
      </c>
      <c r="AN99" s="298">
        <f t="shared" si="151"/>
        <v>0</v>
      </c>
      <c r="AO99" s="298">
        <f t="shared" si="151"/>
        <v>0</v>
      </c>
      <c r="AP99" s="298">
        <f>IF(AZ$7=M99,$D99,0)</f>
        <v>0</v>
      </c>
      <c r="AQ99" s="298">
        <f t="shared" si="152"/>
        <v>0</v>
      </c>
      <c r="AR99" s="298">
        <f t="shared" si="152"/>
        <v>0</v>
      </c>
      <c r="AS99" s="298">
        <f t="shared" si="152"/>
        <v>0</v>
      </c>
      <c r="AT99" s="298">
        <f t="shared" si="152"/>
        <v>0</v>
      </c>
      <c r="AU99" s="298">
        <f>IF(AZ$7=M99,$M99,0)</f>
        <v>0</v>
      </c>
      <c r="AV99" s="298">
        <f t="shared" ref="AV99:AY99" si="157">IF(AV$7=H99,$I99,0)</f>
        <v>0</v>
      </c>
      <c r="AW99" s="298">
        <f t="shared" si="157"/>
        <v>0</v>
      </c>
      <c r="AX99" s="298">
        <f t="shared" si="157"/>
        <v>0</v>
      </c>
      <c r="AY99" s="298">
        <f t="shared" si="157"/>
        <v>0</v>
      </c>
      <c r="AZ99" s="298">
        <f>IF(AZ$7=M99,$I99,0)</f>
        <v>0</v>
      </c>
      <c r="BA99" s="407">
        <f>SUM(AV99:AZ99)</f>
        <v>0</v>
      </c>
      <c r="BB99" s="408">
        <f>BA99/AA99</f>
        <v>0</v>
      </c>
    </row>
    <row r="100" spans="1:136" s="261" customFormat="1" ht="72" hidden="1" x14ac:dyDescent="0.35">
      <c r="A100" s="282" t="s">
        <v>64</v>
      </c>
      <c r="B100" s="283" t="s">
        <v>433</v>
      </c>
      <c r="C100" s="282" t="s">
        <v>90</v>
      </c>
      <c r="D100" s="269" t="s">
        <v>852</v>
      </c>
      <c r="E100" s="284" t="s">
        <v>433</v>
      </c>
      <c r="F100" s="282" t="s">
        <v>1042</v>
      </c>
      <c r="G100" s="283" t="s">
        <v>186</v>
      </c>
      <c r="H100" s="278" t="s">
        <v>697</v>
      </c>
      <c r="I100" s="268" t="s">
        <v>1269</v>
      </c>
      <c r="J100" s="269" t="s">
        <v>882</v>
      </c>
      <c r="K100" s="269" t="s">
        <v>880</v>
      </c>
      <c r="L100" s="269"/>
      <c r="M100" s="269" t="s">
        <v>845</v>
      </c>
      <c r="N100" s="285">
        <v>45565</v>
      </c>
      <c r="O100" s="286" t="s">
        <v>888</v>
      </c>
      <c r="P100" s="287" t="s">
        <v>89</v>
      </c>
      <c r="Q100" s="290" t="s">
        <v>12</v>
      </c>
      <c r="R100" s="291" t="s">
        <v>688</v>
      </c>
      <c r="S100" s="290" t="s">
        <v>88</v>
      </c>
      <c r="T100" s="290" t="s">
        <v>183</v>
      </c>
      <c r="U100" s="295">
        <v>5</v>
      </c>
      <c r="V100" s="296">
        <v>0</v>
      </c>
      <c r="W100" s="297">
        <v>0</v>
      </c>
      <c r="X100" s="278"/>
      <c r="Y100" s="278"/>
      <c r="Z100" s="278"/>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78"/>
      <c r="AW100" s="278"/>
      <c r="AX100" s="278"/>
      <c r="AY100" s="278"/>
      <c r="AZ100" s="278"/>
      <c r="BA100" s="290"/>
      <c r="BB100" s="290"/>
    </row>
    <row r="101" spans="1:136" s="261" customFormat="1" ht="72" hidden="1" x14ac:dyDescent="0.35">
      <c r="A101" s="282" t="s">
        <v>64</v>
      </c>
      <c r="B101" s="283" t="s">
        <v>433</v>
      </c>
      <c r="C101" s="282" t="s">
        <v>90</v>
      </c>
      <c r="D101" s="269" t="s">
        <v>852</v>
      </c>
      <c r="E101" s="284" t="s">
        <v>433</v>
      </c>
      <c r="F101" s="282" t="s">
        <v>1042</v>
      </c>
      <c r="G101" s="283" t="s">
        <v>186</v>
      </c>
      <c r="H101" s="278" t="s">
        <v>698</v>
      </c>
      <c r="I101" s="268" t="s">
        <v>1269</v>
      </c>
      <c r="J101" s="269" t="s">
        <v>882</v>
      </c>
      <c r="K101" s="269" t="s">
        <v>880</v>
      </c>
      <c r="L101" s="269"/>
      <c r="M101" s="269" t="s">
        <v>845</v>
      </c>
      <c r="N101" s="285">
        <v>45565</v>
      </c>
      <c r="O101" s="286" t="s">
        <v>888</v>
      </c>
      <c r="P101" s="287" t="s">
        <v>89</v>
      </c>
      <c r="Q101" s="291" t="s">
        <v>688</v>
      </c>
      <c r="R101" s="290" t="s">
        <v>88</v>
      </c>
      <c r="S101" s="290" t="s">
        <v>183</v>
      </c>
      <c r="T101" s="295">
        <v>5</v>
      </c>
      <c r="U101" s="290"/>
      <c r="V101" s="290"/>
      <c r="W101" s="290"/>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row>
    <row r="102" spans="1:136" s="261" customFormat="1" ht="72" hidden="1" x14ac:dyDescent="0.35">
      <c r="A102" s="504" t="s">
        <v>64</v>
      </c>
      <c r="B102" s="505" t="s">
        <v>433</v>
      </c>
      <c r="C102" s="504" t="s">
        <v>90</v>
      </c>
      <c r="D102" s="506" t="s">
        <v>852</v>
      </c>
      <c r="E102" s="507" t="s">
        <v>433</v>
      </c>
      <c r="F102" s="504" t="s">
        <v>1042</v>
      </c>
      <c r="G102" s="505" t="s">
        <v>186</v>
      </c>
      <c r="H102" s="278" t="s">
        <v>700</v>
      </c>
      <c r="I102" s="508" t="s">
        <v>1269</v>
      </c>
      <c r="J102" s="506" t="s">
        <v>882</v>
      </c>
      <c r="K102" s="506" t="s">
        <v>880</v>
      </c>
      <c r="L102" s="269"/>
      <c r="M102" s="269" t="s">
        <v>845</v>
      </c>
      <c r="N102" s="509">
        <v>45565</v>
      </c>
      <c r="O102" s="510" t="s">
        <v>888</v>
      </c>
      <c r="P102" s="287" t="s">
        <v>89</v>
      </c>
      <c r="Q102" s="511" t="s">
        <v>88</v>
      </c>
      <c r="R102" s="511" t="s">
        <v>183</v>
      </c>
      <c r="S102" s="512">
        <v>5</v>
      </c>
      <c r="T102" s="511"/>
      <c r="U102" s="513"/>
      <c r="V102" s="258"/>
      <c r="W102" s="258"/>
      <c r="X102" s="258"/>
      <c r="Y102" s="258"/>
      <c r="Z102" s="258"/>
      <c r="AA102" s="513"/>
      <c r="AB102" s="258"/>
      <c r="AC102" s="258"/>
      <c r="AD102" s="25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8"/>
      <c r="AY102" s="258"/>
      <c r="AZ102" s="258"/>
      <c r="BA102" s="513"/>
      <c r="BB102" s="513"/>
    </row>
    <row r="103" spans="1:136" s="339" customFormat="1" ht="48" x14ac:dyDescent="0.35">
      <c r="A103" s="311" t="s">
        <v>64</v>
      </c>
      <c r="B103" s="311" t="s">
        <v>433</v>
      </c>
      <c r="C103" s="311" t="s">
        <v>358</v>
      </c>
      <c r="D103" s="340" t="s">
        <v>70</v>
      </c>
      <c r="E103" s="311" t="s">
        <v>900</v>
      </c>
      <c r="F103" s="311" t="s">
        <v>907</v>
      </c>
      <c r="G103" s="311" t="s">
        <v>908</v>
      </c>
      <c r="H103" s="340" t="s">
        <v>696</v>
      </c>
      <c r="I103" s="343">
        <v>8</v>
      </c>
      <c r="J103" s="340" t="s">
        <v>839</v>
      </c>
      <c r="K103" s="340" t="s">
        <v>1153</v>
      </c>
      <c r="L103" s="380"/>
      <c r="M103" s="370" t="s">
        <v>845</v>
      </c>
      <c r="N103" s="354">
        <v>45565</v>
      </c>
      <c r="O103" s="354" t="s">
        <v>887</v>
      </c>
      <c r="P103" s="381" t="s">
        <v>97</v>
      </c>
      <c r="Q103" s="311" t="s">
        <v>1202</v>
      </c>
      <c r="R103" s="287" t="s">
        <v>16</v>
      </c>
      <c r="S103" s="287">
        <v>14</v>
      </c>
      <c r="T103" s="287" t="str">
        <f>B103</f>
        <v>A07</v>
      </c>
      <c r="U103" s="287" t="s">
        <v>183</v>
      </c>
      <c r="V103" s="311">
        <v>5</v>
      </c>
      <c r="W103" s="382">
        <v>5</v>
      </c>
      <c r="X103" s="289">
        <v>5</v>
      </c>
      <c r="Y103" s="289">
        <v>5</v>
      </c>
      <c r="Z103" s="371">
        <v>5</v>
      </c>
      <c r="AA103" s="462">
        <f>SUM(V103:Z103)</f>
        <v>25</v>
      </c>
      <c r="AB103" s="383" t="str">
        <f t="shared" ref="AB103:AE104" si="158">IF(AV$7=H103,$K103,0)</f>
        <v>The Department of Conservation and Recreation (DCR) plays a role, providing technical and financial assistance to Soil and Water Conservation Districts, institutions of higher education, and individuals for nonpoint source pollution controls.  Trainings were impacted by COVID 19.</v>
      </c>
      <c r="AC103" s="298">
        <f t="shared" si="158"/>
        <v>0</v>
      </c>
      <c r="AD103" s="298">
        <f t="shared" si="158"/>
        <v>0</v>
      </c>
      <c r="AE103" s="298">
        <f t="shared" si="158"/>
        <v>0</v>
      </c>
      <c r="AF103" s="298">
        <f>IF(AZ$7=M103,$K103,0)</f>
        <v>0</v>
      </c>
      <c r="AG103" s="355" t="str">
        <f t="shared" ref="AG103:AJ104" si="159">IF(AV$7=H103,$J103,0)</f>
        <v>Active</v>
      </c>
      <c r="AH103" s="298">
        <f t="shared" si="159"/>
        <v>0</v>
      </c>
      <c r="AI103" s="298">
        <f t="shared" si="159"/>
        <v>0</v>
      </c>
      <c r="AJ103" s="298">
        <f t="shared" si="159"/>
        <v>0</v>
      </c>
      <c r="AK103" s="298">
        <f>IF(AZ$7=M103,$J103,0)</f>
        <v>0</v>
      </c>
      <c r="AL103" s="355" t="str">
        <f t="shared" ref="AL103:AO104" si="160">IF(AV$7=H103,$D103,0)</f>
        <v>DCR</v>
      </c>
      <c r="AM103" s="298">
        <f t="shared" si="160"/>
        <v>0</v>
      </c>
      <c r="AN103" s="298">
        <f t="shared" si="160"/>
        <v>0</v>
      </c>
      <c r="AO103" s="298">
        <f t="shared" si="160"/>
        <v>0</v>
      </c>
      <c r="AP103" s="298">
        <f>IF(AZ$7=M103,$D103,0)</f>
        <v>0</v>
      </c>
      <c r="AQ103" s="298" t="str">
        <f t="shared" ref="AQ103:AT104" si="161">IF(AV$7=H103,$M103,0)</f>
        <v>[DEQ Staff]</v>
      </c>
      <c r="AR103" s="298">
        <f t="shared" si="161"/>
        <v>0</v>
      </c>
      <c r="AS103" s="298">
        <f t="shared" si="161"/>
        <v>0</v>
      </c>
      <c r="AT103" s="298">
        <f t="shared" si="161"/>
        <v>0</v>
      </c>
      <c r="AU103" s="298">
        <f>IF(AZ$7=M103,$M103,0)</f>
        <v>0</v>
      </c>
      <c r="AV103" s="461">
        <f t="shared" ref="AV103" si="162">IF(AV$7=H103,$I103,0)</f>
        <v>8</v>
      </c>
      <c r="AW103" s="298">
        <f t="shared" ref="AW103" si="163">IF(AW$7=I103,$I103,0)</f>
        <v>0</v>
      </c>
      <c r="AX103" s="298">
        <f t="shared" ref="AX103" si="164">IF(AX$7=J103,$I103,0)</f>
        <v>0</v>
      </c>
      <c r="AY103" s="298">
        <f t="shared" ref="AY103" si="165">IF(AY$7=K103,$I103,0)</f>
        <v>0</v>
      </c>
      <c r="AZ103" s="372">
        <f>IF(AZ$7=M103,$I103,0)</f>
        <v>0</v>
      </c>
      <c r="BA103" s="462">
        <f>SUM(AV103:AZ103)</f>
        <v>8</v>
      </c>
      <c r="BB103" s="432">
        <f>BA103/AA103</f>
        <v>0.32</v>
      </c>
      <c r="BC103" s="273"/>
      <c r="BD103" s="273"/>
      <c r="BE103" s="273"/>
      <c r="BF103" s="273"/>
      <c r="BG103" s="273"/>
      <c r="BH103" s="273"/>
      <c r="BI103" s="273"/>
      <c r="BJ103" s="273"/>
      <c r="BK103" s="273"/>
      <c r="BL103" s="273"/>
      <c r="BM103" s="273"/>
      <c r="BN103" s="273"/>
      <c r="BO103" s="273"/>
      <c r="BP103" s="273"/>
      <c r="BQ103" s="273"/>
      <c r="BR103" s="273"/>
      <c r="BS103" s="273"/>
      <c r="BT103" s="273"/>
      <c r="BU103" s="273"/>
      <c r="BV103" s="273"/>
      <c r="BW103" s="273"/>
      <c r="BX103" s="273"/>
      <c r="BY103" s="273"/>
      <c r="BZ103" s="273"/>
      <c r="CA103" s="273"/>
      <c r="CB103" s="273"/>
      <c r="CC103" s="273"/>
      <c r="CD103" s="273"/>
      <c r="CE103" s="273"/>
      <c r="CF103" s="273"/>
      <c r="CG103" s="273"/>
      <c r="CH103" s="273"/>
      <c r="CI103" s="273"/>
      <c r="CJ103" s="273"/>
      <c r="CK103" s="273"/>
      <c r="CL103" s="273"/>
      <c r="CM103" s="273"/>
      <c r="CN103" s="273"/>
      <c r="CO103" s="273"/>
      <c r="CP103" s="273"/>
      <c r="CQ103" s="273"/>
      <c r="CR103" s="273"/>
      <c r="CS103" s="273"/>
      <c r="CT103" s="273"/>
      <c r="CU103" s="273"/>
      <c r="CV103" s="273"/>
      <c r="CW103" s="273"/>
      <c r="CX103" s="273"/>
      <c r="CY103" s="273"/>
      <c r="CZ103" s="273"/>
      <c r="DA103" s="273"/>
      <c r="DB103" s="273"/>
      <c r="DC103" s="273"/>
      <c r="DD103" s="273"/>
      <c r="DE103" s="273"/>
      <c r="DF103" s="273"/>
      <c r="DG103" s="273"/>
      <c r="DH103" s="273"/>
      <c r="DI103" s="273"/>
      <c r="DJ103" s="273"/>
      <c r="DK103" s="273"/>
      <c r="DL103" s="273"/>
      <c r="DM103" s="273"/>
      <c r="DN103" s="273"/>
      <c r="DO103" s="273"/>
      <c r="DP103" s="273"/>
      <c r="DQ103" s="273"/>
      <c r="DR103" s="273"/>
      <c r="DS103" s="273"/>
      <c r="DT103" s="273"/>
      <c r="DU103" s="273"/>
      <c r="DV103" s="273"/>
      <c r="DW103" s="273"/>
      <c r="DX103" s="273"/>
      <c r="DY103" s="273"/>
      <c r="DZ103" s="273"/>
      <c r="EA103" s="273"/>
      <c r="EB103" s="273"/>
      <c r="EC103" s="273"/>
      <c r="ED103" s="273"/>
      <c r="EE103" s="273"/>
      <c r="EF103" s="273"/>
    </row>
    <row r="104" spans="1:136" s="261" customFormat="1" ht="48" hidden="1" x14ac:dyDescent="0.35">
      <c r="A104" s="409" t="s">
        <v>64</v>
      </c>
      <c r="B104" s="396" t="s">
        <v>433</v>
      </c>
      <c r="C104" s="409" t="s">
        <v>358</v>
      </c>
      <c r="D104" s="397" t="s">
        <v>852</v>
      </c>
      <c r="E104" s="398" t="s">
        <v>900</v>
      </c>
      <c r="F104" s="409" t="s">
        <v>907</v>
      </c>
      <c r="G104" s="398" t="s">
        <v>908</v>
      </c>
      <c r="H104" s="400" t="s">
        <v>699</v>
      </c>
      <c r="I104" s="401" t="s">
        <v>1269</v>
      </c>
      <c r="J104" s="397" t="s">
        <v>882</v>
      </c>
      <c r="K104" s="397" t="s">
        <v>880</v>
      </c>
      <c r="L104" s="269"/>
      <c r="M104" s="269" t="s">
        <v>845</v>
      </c>
      <c r="N104" s="402">
        <v>45565</v>
      </c>
      <c r="O104" s="403" t="s">
        <v>887</v>
      </c>
      <c r="P104" s="287" t="s">
        <v>97</v>
      </c>
      <c r="Q104" s="404"/>
      <c r="R104" s="405" t="s">
        <v>16</v>
      </c>
      <c r="S104" s="405">
        <v>14</v>
      </c>
      <c r="T104" s="405" t="str">
        <f>B104</f>
        <v>A07</v>
      </c>
      <c r="U104" s="412">
        <v>4</v>
      </c>
      <c r="V104" s="404"/>
      <c r="W104" s="289"/>
      <c r="X104" s="289"/>
      <c r="Y104" s="289"/>
      <c r="Z104" s="289"/>
      <c r="AA104" s="406">
        <f>SUM(V104:Z104)</f>
        <v>0</v>
      </c>
      <c r="AB104" s="298">
        <f t="shared" si="158"/>
        <v>0</v>
      </c>
      <c r="AC104" s="298">
        <f t="shared" si="158"/>
        <v>0</v>
      </c>
      <c r="AD104" s="298">
        <f t="shared" si="158"/>
        <v>0</v>
      </c>
      <c r="AE104" s="298">
        <f t="shared" si="158"/>
        <v>0</v>
      </c>
      <c r="AF104" s="298">
        <f>IF(AZ$7=M104,$K104,0)</f>
        <v>0</v>
      </c>
      <c r="AG104" s="298">
        <f t="shared" si="159"/>
        <v>0</v>
      </c>
      <c r="AH104" s="298">
        <f t="shared" si="159"/>
        <v>0</v>
      </c>
      <c r="AI104" s="298">
        <f t="shared" si="159"/>
        <v>0</v>
      </c>
      <c r="AJ104" s="298">
        <f t="shared" si="159"/>
        <v>0</v>
      </c>
      <c r="AK104" s="298">
        <f>IF(AZ$7=M104,$J104,0)</f>
        <v>0</v>
      </c>
      <c r="AL104" s="298">
        <f t="shared" si="160"/>
        <v>0</v>
      </c>
      <c r="AM104" s="298">
        <f t="shared" si="160"/>
        <v>0</v>
      </c>
      <c r="AN104" s="298">
        <f t="shared" si="160"/>
        <v>0</v>
      </c>
      <c r="AO104" s="298">
        <f t="shared" si="160"/>
        <v>0</v>
      </c>
      <c r="AP104" s="298">
        <f>IF(AZ$7=M104,$D104,0)</f>
        <v>0</v>
      </c>
      <c r="AQ104" s="298">
        <f t="shared" si="161"/>
        <v>0</v>
      </c>
      <c r="AR104" s="298">
        <f t="shared" si="161"/>
        <v>0</v>
      </c>
      <c r="AS104" s="298">
        <f t="shared" si="161"/>
        <v>0</v>
      </c>
      <c r="AT104" s="298">
        <f t="shared" si="161"/>
        <v>0</v>
      </c>
      <c r="AU104" s="298">
        <f>IF(AZ$7=M104,$M104,0)</f>
        <v>0</v>
      </c>
      <c r="AV104" s="298"/>
      <c r="AW104" s="298"/>
      <c r="AX104" s="298"/>
      <c r="AY104" s="298"/>
      <c r="AZ104" s="298"/>
      <c r="BA104" s="407">
        <f>SUM(AV104:AZ104)</f>
        <v>0</v>
      </c>
      <c r="BB104" s="408" t="e">
        <f>BA104/AA104</f>
        <v>#DIV/0!</v>
      </c>
    </row>
    <row r="105" spans="1:136" s="261" customFormat="1" ht="48" hidden="1" x14ac:dyDescent="0.35">
      <c r="A105" s="288" t="s">
        <v>64</v>
      </c>
      <c r="B105" s="283" t="s">
        <v>433</v>
      </c>
      <c r="C105" s="288" t="s">
        <v>358</v>
      </c>
      <c r="D105" s="269" t="s">
        <v>852</v>
      </c>
      <c r="E105" s="284" t="s">
        <v>900</v>
      </c>
      <c r="F105" s="288" t="s">
        <v>907</v>
      </c>
      <c r="G105" s="284" t="s">
        <v>908</v>
      </c>
      <c r="H105" s="278" t="s">
        <v>697</v>
      </c>
      <c r="I105" s="268" t="s">
        <v>1269</v>
      </c>
      <c r="J105" s="269" t="s">
        <v>882</v>
      </c>
      <c r="K105" s="269" t="s">
        <v>880</v>
      </c>
      <c r="L105" s="269"/>
      <c r="M105" s="269" t="s">
        <v>845</v>
      </c>
      <c r="N105" s="285">
        <v>45565</v>
      </c>
      <c r="O105" s="286" t="s">
        <v>887</v>
      </c>
      <c r="P105" s="287" t="s">
        <v>97</v>
      </c>
      <c r="Q105" s="290" t="s">
        <v>16</v>
      </c>
      <c r="R105" s="290">
        <v>14</v>
      </c>
      <c r="S105" s="290" t="s">
        <v>433</v>
      </c>
      <c r="T105" s="293">
        <v>4</v>
      </c>
      <c r="U105" s="295">
        <v>0</v>
      </c>
      <c r="V105" s="296">
        <v>0</v>
      </c>
      <c r="W105" s="297" t="e">
        <v>#DIV/0!</v>
      </c>
      <c r="X105" s="278"/>
      <c r="Y105" s="278"/>
      <c r="Z105" s="278"/>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78"/>
      <c r="AW105" s="278"/>
      <c r="AX105" s="278"/>
      <c r="AY105" s="278"/>
      <c r="AZ105" s="278"/>
      <c r="BA105" s="290"/>
      <c r="BB105" s="290"/>
    </row>
    <row r="106" spans="1:136" s="261" customFormat="1" ht="48" hidden="1" x14ac:dyDescent="0.35">
      <c r="A106" s="288" t="s">
        <v>64</v>
      </c>
      <c r="B106" s="283" t="s">
        <v>433</v>
      </c>
      <c r="C106" s="288" t="s">
        <v>358</v>
      </c>
      <c r="D106" s="269" t="s">
        <v>852</v>
      </c>
      <c r="E106" s="284" t="s">
        <v>900</v>
      </c>
      <c r="F106" s="288" t="s">
        <v>907</v>
      </c>
      <c r="G106" s="284" t="s">
        <v>908</v>
      </c>
      <c r="H106" s="278" t="s">
        <v>698</v>
      </c>
      <c r="I106" s="268" t="s">
        <v>1269</v>
      </c>
      <c r="J106" s="269" t="s">
        <v>882</v>
      </c>
      <c r="K106" s="269" t="s">
        <v>880</v>
      </c>
      <c r="L106" s="269"/>
      <c r="M106" s="269" t="s">
        <v>845</v>
      </c>
      <c r="N106" s="285">
        <v>45565</v>
      </c>
      <c r="O106" s="286" t="s">
        <v>887</v>
      </c>
      <c r="P106" s="287" t="s">
        <v>97</v>
      </c>
      <c r="Q106" s="290">
        <v>14</v>
      </c>
      <c r="R106" s="290" t="s">
        <v>433</v>
      </c>
      <c r="S106" s="293">
        <v>4</v>
      </c>
      <c r="T106" s="295">
        <v>0</v>
      </c>
      <c r="U106" s="290"/>
      <c r="V106" s="290"/>
      <c r="W106" s="290"/>
      <c r="X106" s="258"/>
      <c r="Y106" s="258"/>
      <c r="Z106" s="258"/>
      <c r="AA106" s="258"/>
      <c r="AB106" s="258"/>
      <c r="AC106" s="258"/>
      <c r="AD106" s="258"/>
      <c r="AE106" s="258"/>
      <c r="AF106" s="258"/>
      <c r="AG106" s="258"/>
      <c r="AH106" s="258"/>
      <c r="AI106" s="258"/>
      <c r="AJ106" s="258"/>
      <c r="AK106" s="258"/>
      <c r="AL106" s="258"/>
      <c r="AM106" s="258"/>
      <c r="AN106" s="258"/>
      <c r="AO106" s="258"/>
      <c r="AP106" s="258"/>
      <c r="AQ106" s="258"/>
      <c r="AR106" s="258"/>
      <c r="AS106" s="258"/>
      <c r="AT106" s="258"/>
      <c r="AU106" s="258"/>
      <c r="AV106" s="258"/>
      <c r="AW106" s="258"/>
      <c r="AX106" s="258"/>
      <c r="AY106" s="258"/>
      <c r="AZ106" s="258"/>
      <c r="BA106" s="258"/>
      <c r="BB106" s="258"/>
    </row>
    <row r="107" spans="1:136" s="261" customFormat="1" ht="48" hidden="1" x14ac:dyDescent="0.35">
      <c r="A107" s="514" t="s">
        <v>64</v>
      </c>
      <c r="B107" s="505" t="s">
        <v>433</v>
      </c>
      <c r="C107" s="514" t="s">
        <v>358</v>
      </c>
      <c r="D107" s="506" t="s">
        <v>852</v>
      </c>
      <c r="E107" s="507" t="s">
        <v>900</v>
      </c>
      <c r="F107" s="514" t="s">
        <v>907</v>
      </c>
      <c r="G107" s="507" t="s">
        <v>908</v>
      </c>
      <c r="H107" s="278" t="s">
        <v>700</v>
      </c>
      <c r="I107" s="508" t="s">
        <v>1269</v>
      </c>
      <c r="J107" s="506" t="s">
        <v>882</v>
      </c>
      <c r="K107" s="506" t="s">
        <v>880</v>
      </c>
      <c r="L107" s="269"/>
      <c r="M107" s="269" t="s">
        <v>845</v>
      </c>
      <c r="N107" s="509">
        <v>45565</v>
      </c>
      <c r="O107" s="510" t="s">
        <v>887</v>
      </c>
      <c r="P107" s="287" t="s">
        <v>97</v>
      </c>
      <c r="Q107" s="511" t="s">
        <v>433</v>
      </c>
      <c r="R107" s="517">
        <v>4</v>
      </c>
      <c r="S107" s="512">
        <v>0</v>
      </c>
      <c r="T107" s="511"/>
      <c r="U107" s="513"/>
      <c r="V107" s="258"/>
      <c r="W107" s="258"/>
      <c r="X107" s="258"/>
      <c r="Y107" s="258"/>
      <c r="Z107" s="258"/>
      <c r="AA107" s="513"/>
      <c r="AB107" s="258"/>
      <c r="AC107" s="258"/>
      <c r="AD107" s="258"/>
      <c r="AE107" s="258"/>
      <c r="AF107" s="258"/>
      <c r="AG107" s="258"/>
      <c r="AH107" s="258"/>
      <c r="AI107" s="258"/>
      <c r="AJ107" s="258"/>
      <c r="AK107" s="258"/>
      <c r="AL107" s="258"/>
      <c r="AM107" s="258"/>
      <c r="AN107" s="258"/>
      <c r="AO107" s="258"/>
      <c r="AP107" s="258"/>
      <c r="AQ107" s="258"/>
      <c r="AR107" s="258"/>
      <c r="AS107" s="258"/>
      <c r="AT107" s="258"/>
      <c r="AU107" s="258"/>
      <c r="AV107" s="258"/>
      <c r="AW107" s="258"/>
      <c r="AX107" s="258"/>
      <c r="AY107" s="258"/>
      <c r="AZ107" s="258"/>
      <c r="BA107" s="513"/>
      <c r="BB107" s="513"/>
    </row>
    <row r="108" spans="1:136" s="339" customFormat="1" ht="48" x14ac:dyDescent="0.35">
      <c r="A108" s="311" t="s">
        <v>64</v>
      </c>
      <c r="B108" s="311" t="s">
        <v>433</v>
      </c>
      <c r="C108" s="311" t="s">
        <v>356</v>
      </c>
      <c r="D108" s="340" t="s">
        <v>89</v>
      </c>
      <c r="E108" s="311" t="s">
        <v>899</v>
      </c>
      <c r="F108" s="311" t="s">
        <v>1004</v>
      </c>
      <c r="G108" s="311" t="s">
        <v>186</v>
      </c>
      <c r="H108" s="340" t="s">
        <v>696</v>
      </c>
      <c r="I108" s="343">
        <v>1</v>
      </c>
      <c r="J108" s="340" t="s">
        <v>839</v>
      </c>
      <c r="K108" s="340" t="s">
        <v>1152</v>
      </c>
      <c r="L108" s="380"/>
      <c r="M108" s="370" t="s">
        <v>845</v>
      </c>
      <c r="N108" s="354">
        <v>45565</v>
      </c>
      <c r="O108" s="354" t="s">
        <v>887</v>
      </c>
      <c r="P108" s="381" t="s">
        <v>89</v>
      </c>
      <c r="Q108" s="311" t="s">
        <v>1091</v>
      </c>
      <c r="R108" s="287" t="s">
        <v>16</v>
      </c>
      <c r="S108" s="287">
        <v>12</v>
      </c>
      <c r="T108" s="287" t="str">
        <f>B108</f>
        <v>A07</v>
      </c>
      <c r="U108" s="294" t="s">
        <v>87</v>
      </c>
      <c r="V108" s="311">
        <v>1</v>
      </c>
      <c r="W108" s="382">
        <v>1</v>
      </c>
      <c r="X108" s="289">
        <v>1</v>
      </c>
      <c r="Y108" s="289">
        <v>1</v>
      </c>
      <c r="Z108" s="371">
        <v>1</v>
      </c>
      <c r="AA108" s="462">
        <f>SUM(V108:Z108)</f>
        <v>5</v>
      </c>
      <c r="AB108" s="383" t="str">
        <f t="shared" ref="AB108:AE109" si="166">IF(AV$7=H108,$K108,0)</f>
        <v xml:space="preserve">The ASA program received numerous inquiries regarding possible agricultural pollution during the program year of April 1, 2019, through March 31, 2020. Forty-eight of these cases became official complaints. </v>
      </c>
      <c r="AC108" s="298">
        <f t="shared" si="166"/>
        <v>0</v>
      </c>
      <c r="AD108" s="298">
        <f t="shared" si="166"/>
        <v>0</v>
      </c>
      <c r="AE108" s="298">
        <f t="shared" si="166"/>
        <v>0</v>
      </c>
      <c r="AF108" s="298">
        <f>IF(AZ$7=M108,$K108,0)</f>
        <v>0</v>
      </c>
      <c r="AG108" s="355" t="str">
        <f t="shared" ref="AG108:AJ109" si="167">IF(AV$7=H108,$J108,0)</f>
        <v>Active</v>
      </c>
      <c r="AH108" s="298">
        <f t="shared" si="167"/>
        <v>0</v>
      </c>
      <c r="AI108" s="298">
        <f t="shared" si="167"/>
        <v>0</v>
      </c>
      <c r="AJ108" s="298">
        <f t="shared" si="167"/>
        <v>0</v>
      </c>
      <c r="AK108" s="298">
        <f>IF(AZ$7=M108,$J108,0)</f>
        <v>0</v>
      </c>
      <c r="AL108" s="355" t="str">
        <f t="shared" ref="AL108:AO109" si="168">IF(AV$7=H108,$D108,0)</f>
        <v>VDACS</v>
      </c>
      <c r="AM108" s="298">
        <f t="shared" si="168"/>
        <v>0</v>
      </c>
      <c r="AN108" s="298">
        <f t="shared" si="168"/>
        <v>0</v>
      </c>
      <c r="AO108" s="298">
        <f t="shared" si="168"/>
        <v>0</v>
      </c>
      <c r="AP108" s="298">
        <f>IF(AZ$7=M108,$D108,0)</f>
        <v>0</v>
      </c>
      <c r="AQ108" s="298" t="str">
        <f t="shared" ref="AQ108:AT109" si="169">IF(AV$7=H108,$M108,0)</f>
        <v>[DEQ Staff]</v>
      </c>
      <c r="AR108" s="298">
        <f t="shared" si="169"/>
        <v>0</v>
      </c>
      <c r="AS108" s="298">
        <f t="shared" si="169"/>
        <v>0</v>
      </c>
      <c r="AT108" s="298">
        <f t="shared" si="169"/>
        <v>0</v>
      </c>
      <c r="AU108" s="298">
        <f>IF(AZ$7=M108,$M108,0)</f>
        <v>0</v>
      </c>
      <c r="AV108" s="461">
        <f t="shared" ref="AV108" si="170">IF(AV$7=H108,$I108,0)</f>
        <v>1</v>
      </c>
      <c r="AW108" s="298">
        <f t="shared" ref="AW108" si="171">IF(AW$7=I108,$I108,0)</f>
        <v>0</v>
      </c>
      <c r="AX108" s="298">
        <f t="shared" ref="AX108" si="172">IF(AX$7=J108,$I108,0)</f>
        <v>0</v>
      </c>
      <c r="AY108" s="298">
        <f t="shared" ref="AY108" si="173">IF(AY$7=K108,$I108,0)</f>
        <v>0</v>
      </c>
      <c r="AZ108" s="372">
        <f>IF(AZ$7=M108,$I108,0)</f>
        <v>0</v>
      </c>
      <c r="BA108" s="462">
        <f>SUM(AV108:AZ108)</f>
        <v>1</v>
      </c>
      <c r="BB108" s="432">
        <f>BA108/AA108</f>
        <v>0.2</v>
      </c>
      <c r="BC108" s="273"/>
      <c r="BD108" s="273"/>
      <c r="BE108" s="273"/>
      <c r="BF108" s="273"/>
      <c r="BG108" s="273"/>
      <c r="BH108" s="273"/>
      <c r="BI108" s="273"/>
      <c r="BJ108" s="273"/>
      <c r="BK108" s="273"/>
      <c r="BL108" s="273"/>
      <c r="BM108" s="273"/>
      <c r="BN108" s="273"/>
      <c r="BO108" s="273"/>
      <c r="BP108" s="273"/>
      <c r="BQ108" s="273"/>
      <c r="BR108" s="273"/>
      <c r="BS108" s="273"/>
      <c r="BT108" s="273"/>
      <c r="BU108" s="273"/>
      <c r="BV108" s="273"/>
      <c r="BW108" s="273"/>
      <c r="BX108" s="273"/>
      <c r="BY108" s="273"/>
      <c r="BZ108" s="273"/>
      <c r="CA108" s="273"/>
      <c r="CB108" s="273"/>
      <c r="CC108" s="273"/>
      <c r="CD108" s="273"/>
      <c r="CE108" s="273"/>
      <c r="CF108" s="273"/>
      <c r="CG108" s="273"/>
      <c r="CH108" s="273"/>
      <c r="CI108" s="273"/>
      <c r="CJ108" s="273"/>
      <c r="CK108" s="273"/>
      <c r="CL108" s="273"/>
      <c r="CM108" s="273"/>
      <c r="CN108" s="273"/>
      <c r="CO108" s="273"/>
      <c r="CP108" s="273"/>
      <c r="CQ108" s="273"/>
      <c r="CR108" s="273"/>
      <c r="CS108" s="273"/>
      <c r="CT108" s="273"/>
      <c r="CU108" s="273"/>
      <c r="CV108" s="273"/>
      <c r="CW108" s="273"/>
      <c r="CX108" s="273"/>
      <c r="CY108" s="273"/>
      <c r="CZ108" s="273"/>
      <c r="DA108" s="273"/>
      <c r="DB108" s="273"/>
      <c r="DC108" s="273"/>
      <c r="DD108" s="273"/>
      <c r="DE108" s="273"/>
      <c r="DF108" s="273"/>
      <c r="DG108" s="273"/>
      <c r="DH108" s="273"/>
      <c r="DI108" s="273"/>
      <c r="DJ108" s="273"/>
      <c r="DK108" s="273"/>
      <c r="DL108" s="273"/>
      <c r="DM108" s="273"/>
      <c r="DN108" s="273"/>
      <c r="DO108" s="273"/>
      <c r="DP108" s="273"/>
      <c r="DQ108" s="273"/>
      <c r="DR108" s="273"/>
      <c r="DS108" s="273"/>
      <c r="DT108" s="273"/>
      <c r="DU108" s="273"/>
      <c r="DV108" s="273"/>
      <c r="DW108" s="273"/>
      <c r="DX108" s="273"/>
      <c r="DY108" s="273"/>
      <c r="DZ108" s="273"/>
      <c r="EA108" s="273"/>
      <c r="EB108" s="273"/>
      <c r="EC108" s="273"/>
      <c r="ED108" s="273"/>
      <c r="EE108" s="273"/>
      <c r="EF108" s="273"/>
    </row>
    <row r="109" spans="1:136" s="261" customFormat="1" ht="48" hidden="1" x14ac:dyDescent="0.35">
      <c r="A109" s="409" t="s">
        <v>64</v>
      </c>
      <c r="B109" s="396" t="s">
        <v>433</v>
      </c>
      <c r="C109" s="409" t="s">
        <v>356</v>
      </c>
      <c r="D109" s="397" t="s">
        <v>852</v>
      </c>
      <c r="E109" s="398" t="s">
        <v>899</v>
      </c>
      <c r="F109" s="409" t="s">
        <v>1004</v>
      </c>
      <c r="G109" s="398" t="s">
        <v>186</v>
      </c>
      <c r="H109" s="400" t="s">
        <v>699</v>
      </c>
      <c r="I109" s="401" t="s">
        <v>1269</v>
      </c>
      <c r="J109" s="397" t="s">
        <v>882</v>
      </c>
      <c r="K109" s="397" t="s">
        <v>880</v>
      </c>
      <c r="L109" s="269"/>
      <c r="M109" s="269" t="s">
        <v>845</v>
      </c>
      <c r="N109" s="402">
        <v>45565</v>
      </c>
      <c r="O109" s="403" t="s">
        <v>887</v>
      </c>
      <c r="P109" s="287" t="s">
        <v>89</v>
      </c>
      <c r="Q109" s="404"/>
      <c r="R109" s="405" t="s">
        <v>16</v>
      </c>
      <c r="S109" s="405">
        <v>12</v>
      </c>
      <c r="T109" s="405" t="str">
        <f>B109</f>
        <v>A07</v>
      </c>
      <c r="U109" s="410" t="s">
        <v>87</v>
      </c>
      <c r="V109" s="404"/>
      <c r="W109" s="289"/>
      <c r="X109" s="289"/>
      <c r="Y109" s="289"/>
      <c r="Z109" s="289"/>
      <c r="AA109" s="406">
        <f>SUM(V109:Z109)</f>
        <v>0</v>
      </c>
      <c r="AB109" s="298">
        <f t="shared" si="166"/>
        <v>0</v>
      </c>
      <c r="AC109" s="298">
        <f t="shared" si="166"/>
        <v>0</v>
      </c>
      <c r="AD109" s="298">
        <f t="shared" si="166"/>
        <v>0</v>
      </c>
      <c r="AE109" s="298">
        <f t="shared" si="166"/>
        <v>0</v>
      </c>
      <c r="AF109" s="298">
        <f>IF(AZ$7=M109,$K109,0)</f>
        <v>0</v>
      </c>
      <c r="AG109" s="298">
        <f t="shared" si="167"/>
        <v>0</v>
      </c>
      <c r="AH109" s="298">
        <f t="shared" si="167"/>
        <v>0</v>
      </c>
      <c r="AI109" s="298">
        <f t="shared" si="167"/>
        <v>0</v>
      </c>
      <c r="AJ109" s="298">
        <f t="shared" si="167"/>
        <v>0</v>
      </c>
      <c r="AK109" s="298">
        <f>IF(AZ$7=M109,$J109,0)</f>
        <v>0</v>
      </c>
      <c r="AL109" s="298">
        <f t="shared" si="168"/>
        <v>0</v>
      </c>
      <c r="AM109" s="298">
        <f t="shared" si="168"/>
        <v>0</v>
      </c>
      <c r="AN109" s="298">
        <f t="shared" si="168"/>
        <v>0</v>
      </c>
      <c r="AO109" s="298">
        <f t="shared" si="168"/>
        <v>0</v>
      </c>
      <c r="AP109" s="298">
        <f>IF(AZ$7=M109,$D109,0)</f>
        <v>0</v>
      </c>
      <c r="AQ109" s="298">
        <f t="shared" si="169"/>
        <v>0</v>
      </c>
      <c r="AR109" s="298">
        <f t="shared" si="169"/>
        <v>0</v>
      </c>
      <c r="AS109" s="298">
        <f t="shared" si="169"/>
        <v>0</v>
      </c>
      <c r="AT109" s="298">
        <f t="shared" si="169"/>
        <v>0</v>
      </c>
      <c r="AU109" s="298">
        <f>IF(AZ$7=M109,$M109,0)</f>
        <v>0</v>
      </c>
      <c r="AV109" s="298"/>
      <c r="AW109" s="298"/>
      <c r="AX109" s="298"/>
      <c r="AY109" s="298"/>
      <c r="AZ109" s="298"/>
      <c r="BA109" s="407">
        <f>SUM(AV109:AZ109)</f>
        <v>0</v>
      </c>
      <c r="BB109" s="408" t="e">
        <f>BA109/AA109</f>
        <v>#DIV/0!</v>
      </c>
    </row>
    <row r="110" spans="1:136" s="261" customFormat="1" ht="48" hidden="1" x14ac:dyDescent="0.35">
      <c r="A110" s="288" t="s">
        <v>64</v>
      </c>
      <c r="B110" s="283" t="s">
        <v>433</v>
      </c>
      <c r="C110" s="288" t="s">
        <v>356</v>
      </c>
      <c r="D110" s="269" t="s">
        <v>852</v>
      </c>
      <c r="E110" s="284" t="s">
        <v>899</v>
      </c>
      <c r="F110" s="288" t="s">
        <v>1004</v>
      </c>
      <c r="G110" s="284" t="s">
        <v>186</v>
      </c>
      <c r="H110" s="278" t="s">
        <v>697</v>
      </c>
      <c r="I110" s="268" t="s">
        <v>1269</v>
      </c>
      <c r="J110" s="269" t="s">
        <v>882</v>
      </c>
      <c r="K110" s="269" t="s">
        <v>880</v>
      </c>
      <c r="L110" s="269"/>
      <c r="M110" s="269" t="s">
        <v>845</v>
      </c>
      <c r="N110" s="285">
        <v>45565</v>
      </c>
      <c r="O110" s="286" t="s">
        <v>887</v>
      </c>
      <c r="P110" s="287" t="s">
        <v>89</v>
      </c>
      <c r="Q110" s="290" t="s">
        <v>16</v>
      </c>
      <c r="R110" s="290">
        <v>12</v>
      </c>
      <c r="S110" s="290" t="s">
        <v>433</v>
      </c>
      <c r="T110" s="294" t="s">
        <v>87</v>
      </c>
      <c r="U110" s="295">
        <v>0</v>
      </c>
      <c r="V110" s="296">
        <v>0</v>
      </c>
      <c r="W110" s="297" t="e">
        <v>#DIV/0!</v>
      </c>
      <c r="X110" s="278"/>
      <c r="Y110" s="278"/>
      <c r="Z110" s="278"/>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78"/>
      <c r="AW110" s="278"/>
      <c r="AX110" s="278"/>
      <c r="AY110" s="278"/>
      <c r="AZ110" s="278"/>
      <c r="BA110" s="290"/>
      <c r="BB110" s="290"/>
    </row>
    <row r="111" spans="1:136" s="261" customFormat="1" ht="48" hidden="1" x14ac:dyDescent="0.35">
      <c r="A111" s="288" t="s">
        <v>64</v>
      </c>
      <c r="B111" s="283" t="s">
        <v>433</v>
      </c>
      <c r="C111" s="288" t="s">
        <v>356</v>
      </c>
      <c r="D111" s="269" t="s">
        <v>852</v>
      </c>
      <c r="E111" s="284" t="s">
        <v>899</v>
      </c>
      <c r="F111" s="288" t="s">
        <v>1004</v>
      </c>
      <c r="G111" s="284" t="s">
        <v>186</v>
      </c>
      <c r="H111" s="278" t="s">
        <v>698</v>
      </c>
      <c r="I111" s="268" t="s">
        <v>1269</v>
      </c>
      <c r="J111" s="269" t="s">
        <v>882</v>
      </c>
      <c r="K111" s="269" t="s">
        <v>880</v>
      </c>
      <c r="L111" s="269"/>
      <c r="M111" s="269" t="s">
        <v>845</v>
      </c>
      <c r="N111" s="285">
        <v>45565</v>
      </c>
      <c r="O111" s="286" t="s">
        <v>887</v>
      </c>
      <c r="P111" s="287" t="s">
        <v>89</v>
      </c>
      <c r="Q111" s="290">
        <v>12</v>
      </c>
      <c r="R111" s="290" t="s">
        <v>433</v>
      </c>
      <c r="S111" s="294" t="s">
        <v>87</v>
      </c>
      <c r="T111" s="295">
        <v>0</v>
      </c>
      <c r="U111" s="290"/>
      <c r="V111" s="290"/>
      <c r="W111" s="290"/>
      <c r="X111" s="25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8"/>
      <c r="AY111" s="258"/>
      <c r="AZ111" s="258"/>
      <c r="BA111" s="258"/>
      <c r="BB111" s="258"/>
    </row>
    <row r="112" spans="1:136" s="261" customFormat="1" ht="48" hidden="1" x14ac:dyDescent="0.35">
      <c r="A112" s="514" t="s">
        <v>64</v>
      </c>
      <c r="B112" s="505" t="s">
        <v>433</v>
      </c>
      <c r="C112" s="514" t="s">
        <v>356</v>
      </c>
      <c r="D112" s="506" t="s">
        <v>852</v>
      </c>
      <c r="E112" s="507" t="s">
        <v>899</v>
      </c>
      <c r="F112" s="514" t="s">
        <v>1004</v>
      </c>
      <c r="G112" s="507" t="s">
        <v>186</v>
      </c>
      <c r="H112" s="278" t="s">
        <v>700</v>
      </c>
      <c r="I112" s="508" t="s">
        <v>1269</v>
      </c>
      <c r="J112" s="506" t="s">
        <v>882</v>
      </c>
      <c r="K112" s="506" t="s">
        <v>880</v>
      </c>
      <c r="L112" s="269"/>
      <c r="M112" s="269" t="s">
        <v>845</v>
      </c>
      <c r="N112" s="509">
        <v>45565</v>
      </c>
      <c r="O112" s="510" t="s">
        <v>887</v>
      </c>
      <c r="P112" s="287" t="s">
        <v>89</v>
      </c>
      <c r="Q112" s="511" t="s">
        <v>433</v>
      </c>
      <c r="R112" s="516" t="s">
        <v>87</v>
      </c>
      <c r="S112" s="512">
        <v>0</v>
      </c>
      <c r="T112" s="511"/>
      <c r="U112" s="513"/>
      <c r="V112" s="258"/>
      <c r="W112" s="258"/>
      <c r="X112" s="258"/>
      <c r="Y112" s="258"/>
      <c r="Z112" s="258"/>
      <c r="AA112" s="513"/>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8"/>
      <c r="AY112" s="258"/>
      <c r="AZ112" s="258"/>
      <c r="BA112" s="513"/>
      <c r="BB112" s="513"/>
    </row>
    <row r="113" spans="1:136" s="273" customFormat="1" ht="72" x14ac:dyDescent="0.35">
      <c r="A113" s="311" t="s">
        <v>64</v>
      </c>
      <c r="B113" s="311" t="s">
        <v>434</v>
      </c>
      <c r="C113" s="311" t="s">
        <v>93</v>
      </c>
      <c r="D113" s="340" t="s">
        <v>37</v>
      </c>
      <c r="E113" s="311" t="s">
        <v>434</v>
      </c>
      <c r="F113" s="311" t="s">
        <v>1195</v>
      </c>
      <c r="G113" s="311" t="s">
        <v>228</v>
      </c>
      <c r="H113" s="340" t="s">
        <v>696</v>
      </c>
      <c r="I113" s="343">
        <v>3790</v>
      </c>
      <c r="J113" s="340" t="s">
        <v>839</v>
      </c>
      <c r="K113" s="340" t="s">
        <v>1194</v>
      </c>
      <c r="L113" s="384"/>
      <c r="M113" s="373" t="s">
        <v>845</v>
      </c>
      <c r="N113" s="354">
        <v>45565</v>
      </c>
      <c r="O113" s="354" t="s">
        <v>888</v>
      </c>
      <c r="P113" s="385" t="s">
        <v>10</v>
      </c>
      <c r="Q113" s="311" t="s">
        <v>94</v>
      </c>
      <c r="R113" s="287" t="s">
        <v>16</v>
      </c>
      <c r="S113" s="287">
        <v>4</v>
      </c>
      <c r="T113" s="287" t="s">
        <v>92</v>
      </c>
      <c r="U113" s="287" t="s">
        <v>177</v>
      </c>
      <c r="V113" s="311">
        <v>2000</v>
      </c>
      <c r="W113" s="386">
        <v>2000</v>
      </c>
      <c r="X113" s="330">
        <v>2000</v>
      </c>
      <c r="Y113" s="330">
        <v>2000</v>
      </c>
      <c r="Z113" s="374">
        <v>2000</v>
      </c>
      <c r="AA113" s="462">
        <f>SUM(V113:Z113)</f>
        <v>10000</v>
      </c>
      <c r="AB113" s="387" t="str">
        <f t="shared" ref="AB113:AE114" si="174">IF(AV$7=H113,$K113,0)</f>
        <v>A total of 3,790 agricultural BMPs were installed within IP areas</v>
      </c>
      <c r="AC113" s="333">
        <f t="shared" si="174"/>
        <v>0</v>
      </c>
      <c r="AD113" s="333">
        <f t="shared" si="174"/>
        <v>0</v>
      </c>
      <c r="AE113" s="333">
        <f t="shared" si="174"/>
        <v>0</v>
      </c>
      <c r="AF113" s="333">
        <f>IF(AZ$7=M113,$K113,0)</f>
        <v>0</v>
      </c>
      <c r="AG113" s="358" t="str">
        <f t="shared" ref="AG113:AJ114" si="175">IF(AV$7=H113,$J113,0)</f>
        <v>Active</v>
      </c>
      <c r="AH113" s="333">
        <f t="shared" si="175"/>
        <v>0</v>
      </c>
      <c r="AI113" s="333">
        <f t="shared" si="175"/>
        <v>0</v>
      </c>
      <c r="AJ113" s="333">
        <f t="shared" si="175"/>
        <v>0</v>
      </c>
      <c r="AK113" s="333">
        <f>IF(AZ$7=M113,$J113,0)</f>
        <v>0</v>
      </c>
      <c r="AL113" s="358" t="str">
        <f t="shared" ref="AL113:AO114" si="176">IF(AV$7=H113,$D113,0)</f>
        <v>DEQ/DCR</v>
      </c>
      <c r="AM113" s="333">
        <f t="shared" si="176"/>
        <v>0</v>
      </c>
      <c r="AN113" s="333">
        <f t="shared" si="176"/>
        <v>0</v>
      </c>
      <c r="AO113" s="333">
        <f t="shared" si="176"/>
        <v>0</v>
      </c>
      <c r="AP113" s="333">
        <f>IF(AZ$7=M113,$D113,0)</f>
        <v>0</v>
      </c>
      <c r="AQ113" s="333" t="str">
        <f t="shared" ref="AQ113:AT114" si="177">IF(AV$7=H113,$M113,0)</f>
        <v>[DEQ Staff]</v>
      </c>
      <c r="AR113" s="333">
        <f t="shared" si="177"/>
        <v>0</v>
      </c>
      <c r="AS113" s="333">
        <f t="shared" si="177"/>
        <v>0</v>
      </c>
      <c r="AT113" s="333">
        <f t="shared" si="177"/>
        <v>0</v>
      </c>
      <c r="AU113" s="333">
        <f>IF(AZ$7=M113,$M113,0)</f>
        <v>0</v>
      </c>
      <c r="AV113" s="461">
        <f t="shared" ref="AV113" si="178">IF(AV$7=H113,$I113,0)</f>
        <v>3790</v>
      </c>
      <c r="AW113" s="298">
        <f t="shared" ref="AW113" si="179">IF(AW$7=I113,$I113,0)</f>
        <v>0</v>
      </c>
      <c r="AX113" s="298">
        <f t="shared" ref="AX113" si="180">IF(AX$7=J113,$I113,0)</f>
        <v>0</v>
      </c>
      <c r="AY113" s="298">
        <f t="shared" ref="AY113" si="181">IF(AY$7=K113,$I113,0)</f>
        <v>0</v>
      </c>
      <c r="AZ113" s="372">
        <f>IF(AZ$7=M113,$I113,0)</f>
        <v>0</v>
      </c>
      <c r="BA113" s="462">
        <f>SUM(AV113:AZ113)</f>
        <v>3790</v>
      </c>
      <c r="BB113" s="432">
        <f>BA113/AA113</f>
        <v>0.379</v>
      </c>
    </row>
    <row r="114" spans="1:136" s="261" customFormat="1" ht="84" hidden="1" x14ac:dyDescent="0.35">
      <c r="A114" s="409" t="s">
        <v>64</v>
      </c>
      <c r="B114" s="396" t="s">
        <v>434</v>
      </c>
      <c r="C114" s="409" t="s">
        <v>93</v>
      </c>
      <c r="D114" s="397" t="s">
        <v>852</v>
      </c>
      <c r="E114" s="398" t="s">
        <v>434</v>
      </c>
      <c r="F114" s="409" t="s">
        <v>865</v>
      </c>
      <c r="G114" s="398" t="s">
        <v>228</v>
      </c>
      <c r="H114" s="400" t="s">
        <v>699</v>
      </c>
      <c r="I114" s="401" t="s">
        <v>1269</v>
      </c>
      <c r="J114" s="397" t="s">
        <v>882</v>
      </c>
      <c r="K114" s="397" t="s">
        <v>880</v>
      </c>
      <c r="L114" s="269"/>
      <c r="M114" s="269" t="s">
        <v>845</v>
      </c>
      <c r="N114" s="402">
        <v>45565</v>
      </c>
      <c r="O114" s="403" t="s">
        <v>888</v>
      </c>
      <c r="P114" s="287" t="s">
        <v>10</v>
      </c>
      <c r="Q114" s="404" t="s">
        <v>94</v>
      </c>
      <c r="R114" s="405" t="s">
        <v>16</v>
      </c>
      <c r="S114" s="405">
        <v>4</v>
      </c>
      <c r="T114" s="405" t="s">
        <v>92</v>
      </c>
      <c r="U114" s="405" t="s">
        <v>177</v>
      </c>
      <c r="V114" s="404">
        <v>1</v>
      </c>
      <c r="W114" s="289">
        <v>1</v>
      </c>
      <c r="X114" s="289">
        <v>1</v>
      </c>
      <c r="Y114" s="289">
        <v>1</v>
      </c>
      <c r="Z114" s="289">
        <v>1</v>
      </c>
      <c r="AA114" s="406">
        <f>SUM(V114:Z114)</f>
        <v>5</v>
      </c>
      <c r="AB114" s="298">
        <f t="shared" si="174"/>
        <v>0</v>
      </c>
      <c r="AC114" s="298">
        <f t="shared" si="174"/>
        <v>0</v>
      </c>
      <c r="AD114" s="298">
        <f t="shared" si="174"/>
        <v>0</v>
      </c>
      <c r="AE114" s="298">
        <f t="shared" si="174"/>
        <v>0</v>
      </c>
      <c r="AF114" s="298">
        <f>IF(AZ$7=M114,$K114,0)</f>
        <v>0</v>
      </c>
      <c r="AG114" s="298">
        <f t="shared" si="175"/>
        <v>0</v>
      </c>
      <c r="AH114" s="298">
        <f t="shared" si="175"/>
        <v>0</v>
      </c>
      <c r="AI114" s="298">
        <f t="shared" si="175"/>
        <v>0</v>
      </c>
      <c r="AJ114" s="298">
        <f t="shared" si="175"/>
        <v>0</v>
      </c>
      <c r="AK114" s="298">
        <f>IF(AZ$7=M114,$J114,0)</f>
        <v>0</v>
      </c>
      <c r="AL114" s="298">
        <f t="shared" si="176"/>
        <v>0</v>
      </c>
      <c r="AM114" s="298">
        <f t="shared" si="176"/>
        <v>0</v>
      </c>
      <c r="AN114" s="298">
        <f t="shared" si="176"/>
        <v>0</v>
      </c>
      <c r="AO114" s="298">
        <f t="shared" si="176"/>
        <v>0</v>
      </c>
      <c r="AP114" s="298">
        <f>IF(AZ$7=M114,$D114,0)</f>
        <v>0</v>
      </c>
      <c r="AQ114" s="298">
        <f t="shared" si="177"/>
        <v>0</v>
      </c>
      <c r="AR114" s="298">
        <f t="shared" si="177"/>
        <v>0</v>
      </c>
      <c r="AS114" s="298">
        <f t="shared" si="177"/>
        <v>0</v>
      </c>
      <c r="AT114" s="298">
        <f t="shared" si="177"/>
        <v>0</v>
      </c>
      <c r="AU114" s="298">
        <f>IF(AZ$7=M114,$M114,0)</f>
        <v>0</v>
      </c>
      <c r="AV114" s="298">
        <f t="shared" ref="AV114:AY114" si="182">IF(AV$7=H114,$I114,0)</f>
        <v>0</v>
      </c>
      <c r="AW114" s="298">
        <f t="shared" si="182"/>
        <v>0</v>
      </c>
      <c r="AX114" s="298">
        <f t="shared" si="182"/>
        <v>0</v>
      </c>
      <c r="AY114" s="298">
        <f t="shared" si="182"/>
        <v>0</v>
      </c>
      <c r="AZ114" s="298">
        <f>IF(AZ$7=M114,$I114,0)</f>
        <v>0</v>
      </c>
      <c r="BA114" s="407">
        <f>SUM(AV114:AZ114)</f>
        <v>0</v>
      </c>
      <c r="BB114" s="408">
        <f>BA114/AA114</f>
        <v>0</v>
      </c>
    </row>
    <row r="115" spans="1:136" s="261" customFormat="1" ht="84" hidden="1" x14ac:dyDescent="0.35">
      <c r="A115" s="288" t="s">
        <v>64</v>
      </c>
      <c r="B115" s="283" t="s">
        <v>434</v>
      </c>
      <c r="C115" s="288" t="s">
        <v>93</v>
      </c>
      <c r="D115" s="269" t="s">
        <v>852</v>
      </c>
      <c r="E115" s="284" t="s">
        <v>434</v>
      </c>
      <c r="F115" s="288" t="s">
        <v>865</v>
      </c>
      <c r="G115" s="284" t="s">
        <v>228</v>
      </c>
      <c r="H115" s="278" t="s">
        <v>697</v>
      </c>
      <c r="I115" s="268" t="s">
        <v>1269</v>
      </c>
      <c r="J115" s="269" t="s">
        <v>882</v>
      </c>
      <c r="K115" s="269" t="s">
        <v>880</v>
      </c>
      <c r="L115" s="269"/>
      <c r="M115" s="269" t="s">
        <v>845</v>
      </c>
      <c r="N115" s="285">
        <v>45565</v>
      </c>
      <c r="O115" s="286" t="s">
        <v>888</v>
      </c>
      <c r="P115" s="287" t="s">
        <v>10</v>
      </c>
      <c r="Q115" s="290" t="s">
        <v>16</v>
      </c>
      <c r="R115" s="290">
        <v>4</v>
      </c>
      <c r="S115" s="290" t="s">
        <v>92</v>
      </c>
      <c r="T115" s="290" t="s">
        <v>177</v>
      </c>
      <c r="U115" s="295">
        <v>5</v>
      </c>
      <c r="V115" s="296">
        <v>0</v>
      </c>
      <c r="W115" s="297">
        <v>0</v>
      </c>
      <c r="X115" s="278"/>
      <c r="Y115" s="278"/>
      <c r="Z115" s="278"/>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78"/>
      <c r="AW115" s="278"/>
      <c r="AX115" s="278"/>
      <c r="AY115" s="278"/>
      <c r="AZ115" s="278"/>
      <c r="BA115" s="290"/>
      <c r="BB115" s="290"/>
    </row>
    <row r="116" spans="1:136" s="261" customFormat="1" ht="84" hidden="1" x14ac:dyDescent="0.35">
      <c r="A116" s="288" t="s">
        <v>64</v>
      </c>
      <c r="B116" s="283" t="s">
        <v>434</v>
      </c>
      <c r="C116" s="288" t="s">
        <v>93</v>
      </c>
      <c r="D116" s="269" t="s">
        <v>852</v>
      </c>
      <c r="E116" s="284" t="s">
        <v>434</v>
      </c>
      <c r="F116" s="288" t="s">
        <v>865</v>
      </c>
      <c r="G116" s="284" t="s">
        <v>228</v>
      </c>
      <c r="H116" s="278" t="s">
        <v>698</v>
      </c>
      <c r="I116" s="268" t="s">
        <v>1269</v>
      </c>
      <c r="J116" s="269" t="s">
        <v>882</v>
      </c>
      <c r="K116" s="269" t="s">
        <v>880</v>
      </c>
      <c r="L116" s="269"/>
      <c r="M116" s="269" t="s">
        <v>845</v>
      </c>
      <c r="N116" s="285">
        <v>45565</v>
      </c>
      <c r="O116" s="286" t="s">
        <v>888</v>
      </c>
      <c r="P116" s="287" t="s">
        <v>10</v>
      </c>
      <c r="Q116" s="290">
        <v>4</v>
      </c>
      <c r="R116" s="290" t="s">
        <v>92</v>
      </c>
      <c r="S116" s="290" t="s">
        <v>177</v>
      </c>
      <c r="T116" s="295">
        <v>5</v>
      </c>
      <c r="U116" s="290"/>
      <c r="V116" s="290"/>
      <c r="W116" s="290"/>
      <c r="X116" s="258"/>
      <c r="Y116" s="258"/>
      <c r="Z116" s="258"/>
      <c r="AA116" s="258"/>
      <c r="AB116" s="258"/>
      <c r="AC116" s="258"/>
      <c r="AD116" s="258"/>
      <c r="AE116" s="258"/>
      <c r="AF116" s="258"/>
      <c r="AG116" s="258"/>
      <c r="AH116" s="258"/>
      <c r="AI116" s="258"/>
      <c r="AJ116" s="258"/>
      <c r="AK116" s="258"/>
      <c r="AL116" s="258"/>
      <c r="AM116" s="258"/>
      <c r="AN116" s="258"/>
      <c r="AO116" s="258"/>
      <c r="AP116" s="258"/>
      <c r="AQ116" s="258"/>
      <c r="AR116" s="258"/>
      <c r="AS116" s="258"/>
      <c r="AT116" s="258"/>
      <c r="AU116" s="258"/>
      <c r="AV116" s="258"/>
      <c r="AW116" s="258"/>
      <c r="AX116" s="258"/>
      <c r="AY116" s="258"/>
      <c r="AZ116" s="258"/>
      <c r="BA116" s="258"/>
      <c r="BB116" s="258"/>
    </row>
    <row r="117" spans="1:136" s="261" customFormat="1" ht="84" hidden="1" x14ac:dyDescent="0.35">
      <c r="A117" s="514" t="s">
        <v>64</v>
      </c>
      <c r="B117" s="505" t="s">
        <v>434</v>
      </c>
      <c r="C117" s="514" t="s">
        <v>93</v>
      </c>
      <c r="D117" s="506" t="s">
        <v>852</v>
      </c>
      <c r="E117" s="507" t="s">
        <v>434</v>
      </c>
      <c r="F117" s="514" t="s">
        <v>865</v>
      </c>
      <c r="G117" s="507" t="s">
        <v>228</v>
      </c>
      <c r="H117" s="278" t="s">
        <v>700</v>
      </c>
      <c r="I117" s="508" t="s">
        <v>1269</v>
      </c>
      <c r="J117" s="506" t="s">
        <v>882</v>
      </c>
      <c r="K117" s="506" t="s">
        <v>880</v>
      </c>
      <c r="L117" s="269"/>
      <c r="M117" s="269" t="s">
        <v>845</v>
      </c>
      <c r="N117" s="509">
        <v>45565</v>
      </c>
      <c r="O117" s="510" t="s">
        <v>888</v>
      </c>
      <c r="P117" s="287" t="s">
        <v>10</v>
      </c>
      <c r="Q117" s="511" t="s">
        <v>92</v>
      </c>
      <c r="R117" s="511" t="s">
        <v>177</v>
      </c>
      <c r="S117" s="512">
        <v>5</v>
      </c>
      <c r="T117" s="511"/>
      <c r="U117" s="513"/>
      <c r="V117" s="258"/>
      <c r="W117" s="258"/>
      <c r="X117" s="258"/>
      <c r="Y117" s="258"/>
      <c r="Z117" s="258"/>
      <c r="AA117" s="513"/>
      <c r="AB117" s="258"/>
      <c r="AC117" s="258"/>
      <c r="AD117" s="258"/>
      <c r="AE117" s="258"/>
      <c r="AF117" s="258"/>
      <c r="AG117" s="258"/>
      <c r="AH117" s="258"/>
      <c r="AI117" s="258"/>
      <c r="AJ117" s="258"/>
      <c r="AK117" s="258"/>
      <c r="AL117" s="258"/>
      <c r="AM117" s="258"/>
      <c r="AN117" s="258"/>
      <c r="AO117" s="258"/>
      <c r="AP117" s="258"/>
      <c r="AQ117" s="258"/>
      <c r="AR117" s="258"/>
      <c r="AS117" s="258"/>
      <c r="AT117" s="258"/>
      <c r="AU117" s="258"/>
      <c r="AV117" s="258"/>
      <c r="AW117" s="258"/>
      <c r="AX117" s="258"/>
      <c r="AY117" s="258"/>
      <c r="AZ117" s="258"/>
      <c r="BA117" s="513"/>
      <c r="BB117" s="513"/>
    </row>
    <row r="118" spans="1:136" s="339" customFormat="1" ht="96" x14ac:dyDescent="0.35">
      <c r="A118" s="311" t="s">
        <v>64</v>
      </c>
      <c r="B118" s="311" t="s">
        <v>434</v>
      </c>
      <c r="C118" s="311" t="s">
        <v>348</v>
      </c>
      <c r="D118" s="340" t="s">
        <v>70</v>
      </c>
      <c r="E118" s="311" t="s">
        <v>903</v>
      </c>
      <c r="F118" s="311" t="s">
        <v>1043</v>
      </c>
      <c r="G118" s="311" t="s">
        <v>904</v>
      </c>
      <c r="H118" s="340" t="s">
        <v>696</v>
      </c>
      <c r="I118" s="343">
        <v>1</v>
      </c>
      <c r="J118" s="340" t="s">
        <v>839</v>
      </c>
      <c r="K118" s="340" t="s">
        <v>1158</v>
      </c>
      <c r="L118" s="380"/>
      <c r="M118" s="370" t="s">
        <v>845</v>
      </c>
      <c r="N118" s="354">
        <v>45565</v>
      </c>
      <c r="O118" s="354" t="s">
        <v>887</v>
      </c>
      <c r="P118" s="381" t="s">
        <v>70</v>
      </c>
      <c r="Q118" s="311" t="s">
        <v>186</v>
      </c>
      <c r="R118" s="287" t="s">
        <v>16</v>
      </c>
      <c r="S118" s="287">
        <v>4</v>
      </c>
      <c r="T118" s="287" t="s">
        <v>434</v>
      </c>
      <c r="U118" s="357" t="s">
        <v>177</v>
      </c>
      <c r="V118" s="311">
        <v>1</v>
      </c>
      <c r="W118" s="382">
        <v>1</v>
      </c>
      <c r="X118" s="289">
        <v>1</v>
      </c>
      <c r="Y118" s="289">
        <v>1</v>
      </c>
      <c r="Z118" s="371">
        <v>1</v>
      </c>
      <c r="AA118" s="462">
        <f>SUM(V118:Z118)</f>
        <v>5</v>
      </c>
      <c r="AB118" s="383" t="str">
        <f t="shared" ref="AB118:AE119" si="183">IF(AV$7=H118,$K118,0)</f>
        <v xml:space="preserve">This Policy and Procedures document specifies the Virginia Soil and Water Conservation Board’s (Board) process by which funds are to be allocated by the Department of Conservation and Recreation (Department) to
the Commonwealth’s 47 local Soil and Water Conservation Districts (Districts) for cost-share and technical assistance (Fiscal Year 2020 or FY20). The Policy also highlights the water quality emphasis of the Virginia Agricultural Best Management Practices Cost-share Program and the targeted use of allocated cost-share
funding. </v>
      </c>
      <c r="AC118" s="298">
        <f t="shared" si="183"/>
        <v>0</v>
      </c>
      <c r="AD118" s="298">
        <f t="shared" si="183"/>
        <v>0</v>
      </c>
      <c r="AE118" s="298">
        <f t="shared" si="183"/>
        <v>0</v>
      </c>
      <c r="AF118" s="298">
        <f>IF(AZ$7=M118,$K118,0)</f>
        <v>0</v>
      </c>
      <c r="AG118" s="355" t="str">
        <f t="shared" ref="AG118:AJ119" si="184">IF(AV$7=H118,$J118,0)</f>
        <v>Active</v>
      </c>
      <c r="AH118" s="298">
        <f t="shared" si="184"/>
        <v>0</v>
      </c>
      <c r="AI118" s="298">
        <f t="shared" si="184"/>
        <v>0</v>
      </c>
      <c r="AJ118" s="298">
        <f t="shared" si="184"/>
        <v>0</v>
      </c>
      <c r="AK118" s="298">
        <f>IF(AZ$7=M118,$J118,0)</f>
        <v>0</v>
      </c>
      <c r="AL118" s="355" t="str">
        <f t="shared" ref="AL118:AO119" si="185">IF(AV$7=H118,$D118,0)</f>
        <v>DCR</v>
      </c>
      <c r="AM118" s="298">
        <f t="shared" si="185"/>
        <v>0</v>
      </c>
      <c r="AN118" s="298">
        <f t="shared" si="185"/>
        <v>0</v>
      </c>
      <c r="AO118" s="298">
        <f t="shared" si="185"/>
        <v>0</v>
      </c>
      <c r="AP118" s="298">
        <f>IF(AZ$7=M118,$D118,0)</f>
        <v>0</v>
      </c>
      <c r="AQ118" s="298" t="str">
        <f t="shared" ref="AQ118:AT119" si="186">IF(AV$7=H118,$M118,0)</f>
        <v>[DEQ Staff]</v>
      </c>
      <c r="AR118" s="298">
        <f t="shared" si="186"/>
        <v>0</v>
      </c>
      <c r="AS118" s="298">
        <f t="shared" si="186"/>
        <v>0</v>
      </c>
      <c r="AT118" s="298">
        <f t="shared" si="186"/>
        <v>0</v>
      </c>
      <c r="AU118" s="298">
        <f>IF(AZ$7=M118,$M118,0)</f>
        <v>0</v>
      </c>
      <c r="AV118" s="461">
        <f t="shared" ref="AV118" si="187">IF(AV$7=H118,$I118,0)</f>
        <v>1</v>
      </c>
      <c r="AW118" s="298">
        <f t="shared" ref="AW118" si="188">IF(AW$7=I118,$I118,0)</f>
        <v>0</v>
      </c>
      <c r="AX118" s="298">
        <f t="shared" ref="AX118" si="189">IF(AX$7=J118,$I118,0)</f>
        <v>0</v>
      </c>
      <c r="AY118" s="298">
        <f t="shared" ref="AY118" si="190">IF(AY$7=K118,$I118,0)</f>
        <v>0</v>
      </c>
      <c r="AZ118" s="372">
        <f>IF(AZ$7=M118,$I118,0)</f>
        <v>0</v>
      </c>
      <c r="BA118" s="462">
        <f>SUM(AV118:AZ118)</f>
        <v>1</v>
      </c>
      <c r="BB118" s="432">
        <f>BA118/AA118</f>
        <v>0.2</v>
      </c>
      <c r="BC118" s="273"/>
      <c r="BD118" s="273"/>
      <c r="BE118" s="273"/>
      <c r="BF118" s="273"/>
      <c r="BG118" s="273"/>
      <c r="BH118" s="273"/>
      <c r="BI118" s="273"/>
      <c r="BJ118" s="273"/>
      <c r="BK118" s="273"/>
      <c r="BL118" s="273"/>
      <c r="BM118" s="273"/>
      <c r="BN118" s="273"/>
      <c r="BO118" s="273"/>
      <c r="BP118" s="273"/>
      <c r="BQ118" s="273"/>
      <c r="BR118" s="273"/>
      <c r="BS118" s="273"/>
      <c r="BT118" s="273"/>
      <c r="BU118" s="273"/>
      <c r="BV118" s="273"/>
      <c r="BW118" s="273"/>
      <c r="BX118" s="273"/>
      <c r="BY118" s="273"/>
      <c r="BZ118" s="273"/>
      <c r="CA118" s="273"/>
      <c r="CB118" s="273"/>
      <c r="CC118" s="273"/>
      <c r="CD118" s="273"/>
      <c r="CE118" s="273"/>
      <c r="CF118" s="273"/>
      <c r="CG118" s="273"/>
      <c r="CH118" s="273"/>
      <c r="CI118" s="273"/>
      <c r="CJ118" s="273"/>
      <c r="CK118" s="273"/>
      <c r="CL118" s="273"/>
      <c r="CM118" s="273"/>
      <c r="CN118" s="273"/>
      <c r="CO118" s="273"/>
      <c r="CP118" s="273"/>
      <c r="CQ118" s="273"/>
      <c r="CR118" s="273"/>
      <c r="CS118" s="273"/>
      <c r="CT118" s="273"/>
      <c r="CU118" s="273"/>
      <c r="CV118" s="273"/>
      <c r="CW118" s="273"/>
      <c r="CX118" s="273"/>
      <c r="CY118" s="273"/>
      <c r="CZ118" s="273"/>
      <c r="DA118" s="273"/>
      <c r="DB118" s="273"/>
      <c r="DC118" s="273"/>
      <c r="DD118" s="273"/>
      <c r="DE118" s="273"/>
      <c r="DF118" s="273"/>
      <c r="DG118" s="273"/>
      <c r="DH118" s="273"/>
      <c r="DI118" s="273"/>
      <c r="DJ118" s="273"/>
      <c r="DK118" s="273"/>
      <c r="DL118" s="273"/>
      <c r="DM118" s="273"/>
      <c r="DN118" s="273"/>
      <c r="DO118" s="273"/>
      <c r="DP118" s="273"/>
      <c r="DQ118" s="273"/>
      <c r="DR118" s="273"/>
      <c r="DS118" s="273"/>
      <c r="DT118" s="273"/>
      <c r="DU118" s="273"/>
      <c r="DV118" s="273"/>
      <c r="DW118" s="273"/>
      <c r="DX118" s="273"/>
      <c r="DY118" s="273"/>
      <c r="DZ118" s="273"/>
      <c r="EA118" s="273"/>
      <c r="EB118" s="273"/>
      <c r="EC118" s="273"/>
      <c r="ED118" s="273"/>
      <c r="EE118" s="273"/>
      <c r="EF118" s="273"/>
    </row>
    <row r="119" spans="1:136" s="261" customFormat="1" ht="72" hidden="1" x14ac:dyDescent="0.35">
      <c r="A119" s="409" t="s">
        <v>64</v>
      </c>
      <c r="B119" s="396" t="s">
        <v>434</v>
      </c>
      <c r="C119" s="409" t="s">
        <v>348</v>
      </c>
      <c r="D119" s="397" t="s">
        <v>852</v>
      </c>
      <c r="E119" s="398" t="s">
        <v>903</v>
      </c>
      <c r="F119" s="409" t="s">
        <v>1043</v>
      </c>
      <c r="G119" s="398" t="s">
        <v>904</v>
      </c>
      <c r="H119" s="400" t="s">
        <v>699</v>
      </c>
      <c r="I119" s="401" t="s">
        <v>1269</v>
      </c>
      <c r="J119" s="397" t="s">
        <v>882</v>
      </c>
      <c r="K119" s="397" t="s">
        <v>880</v>
      </c>
      <c r="L119" s="269"/>
      <c r="M119" s="269" t="s">
        <v>845</v>
      </c>
      <c r="N119" s="402">
        <v>45565</v>
      </c>
      <c r="O119" s="403" t="s">
        <v>887</v>
      </c>
      <c r="P119" s="287" t="s">
        <v>70</v>
      </c>
      <c r="Q119" s="404"/>
      <c r="R119" s="405" t="s">
        <v>16</v>
      </c>
      <c r="S119" s="405">
        <v>4</v>
      </c>
      <c r="T119" s="405" t="s">
        <v>434</v>
      </c>
      <c r="U119" s="412" t="s">
        <v>177</v>
      </c>
      <c r="V119" s="404"/>
      <c r="W119" s="289"/>
      <c r="X119" s="289"/>
      <c r="Y119" s="289"/>
      <c r="Z119" s="289"/>
      <c r="AA119" s="406">
        <f>SUM(V119:Z119)</f>
        <v>0</v>
      </c>
      <c r="AB119" s="298">
        <f t="shared" si="183"/>
        <v>0</v>
      </c>
      <c r="AC119" s="298">
        <f t="shared" si="183"/>
        <v>0</v>
      </c>
      <c r="AD119" s="298">
        <f t="shared" si="183"/>
        <v>0</v>
      </c>
      <c r="AE119" s="298">
        <f t="shared" si="183"/>
        <v>0</v>
      </c>
      <c r="AF119" s="298">
        <f>IF(AZ$7=M119,$K119,0)</f>
        <v>0</v>
      </c>
      <c r="AG119" s="298">
        <f t="shared" si="184"/>
        <v>0</v>
      </c>
      <c r="AH119" s="298">
        <f t="shared" si="184"/>
        <v>0</v>
      </c>
      <c r="AI119" s="298">
        <f t="shared" si="184"/>
        <v>0</v>
      </c>
      <c r="AJ119" s="298">
        <f t="shared" si="184"/>
        <v>0</v>
      </c>
      <c r="AK119" s="298">
        <f>IF(AZ$7=M119,$J119,0)</f>
        <v>0</v>
      </c>
      <c r="AL119" s="298">
        <f t="shared" si="185"/>
        <v>0</v>
      </c>
      <c r="AM119" s="298">
        <f t="shared" si="185"/>
        <v>0</v>
      </c>
      <c r="AN119" s="298">
        <f t="shared" si="185"/>
        <v>0</v>
      </c>
      <c r="AO119" s="298">
        <f t="shared" si="185"/>
        <v>0</v>
      </c>
      <c r="AP119" s="298">
        <f>IF(AZ$7=M119,$D119,0)</f>
        <v>0</v>
      </c>
      <c r="AQ119" s="298">
        <f t="shared" si="186"/>
        <v>0</v>
      </c>
      <c r="AR119" s="298">
        <f t="shared" si="186"/>
        <v>0</v>
      </c>
      <c r="AS119" s="298">
        <f t="shared" si="186"/>
        <v>0</v>
      </c>
      <c r="AT119" s="298">
        <f t="shared" si="186"/>
        <v>0</v>
      </c>
      <c r="AU119" s="298">
        <f>IF(AZ$7=M119,$M119,0)</f>
        <v>0</v>
      </c>
      <c r="AV119" s="298"/>
      <c r="AW119" s="298"/>
      <c r="AX119" s="298"/>
      <c r="AY119" s="298"/>
      <c r="AZ119" s="298"/>
      <c r="BA119" s="407">
        <f>SUM(AV119:AZ119)</f>
        <v>0</v>
      </c>
      <c r="BB119" s="408" t="e">
        <f>BA119/AA119</f>
        <v>#DIV/0!</v>
      </c>
    </row>
    <row r="120" spans="1:136" s="261" customFormat="1" ht="72" hidden="1" x14ac:dyDescent="0.35">
      <c r="A120" s="288" t="s">
        <v>64</v>
      </c>
      <c r="B120" s="283" t="s">
        <v>434</v>
      </c>
      <c r="C120" s="288" t="s">
        <v>348</v>
      </c>
      <c r="D120" s="269" t="s">
        <v>852</v>
      </c>
      <c r="E120" s="284" t="s">
        <v>903</v>
      </c>
      <c r="F120" s="288" t="s">
        <v>1043</v>
      </c>
      <c r="G120" s="284" t="s">
        <v>904</v>
      </c>
      <c r="H120" s="278" t="s">
        <v>697</v>
      </c>
      <c r="I120" s="268" t="s">
        <v>1269</v>
      </c>
      <c r="J120" s="269" t="s">
        <v>882</v>
      </c>
      <c r="K120" s="269" t="s">
        <v>880</v>
      </c>
      <c r="L120" s="269"/>
      <c r="M120" s="269" t="s">
        <v>845</v>
      </c>
      <c r="N120" s="285">
        <v>45565</v>
      </c>
      <c r="O120" s="286" t="s">
        <v>887</v>
      </c>
      <c r="P120" s="287" t="s">
        <v>70</v>
      </c>
      <c r="Q120" s="290" t="s">
        <v>16</v>
      </c>
      <c r="R120" s="290">
        <v>4</v>
      </c>
      <c r="S120" s="290" t="s">
        <v>434</v>
      </c>
      <c r="T120" s="293" t="s">
        <v>177</v>
      </c>
      <c r="U120" s="295">
        <v>0</v>
      </c>
      <c r="V120" s="296">
        <v>0</v>
      </c>
      <c r="W120" s="297" t="e">
        <v>#DIV/0!</v>
      </c>
      <c r="X120" s="278"/>
      <c r="Y120" s="278"/>
      <c r="Z120" s="278"/>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78"/>
      <c r="AW120" s="278"/>
      <c r="AX120" s="278"/>
      <c r="AY120" s="278"/>
      <c r="AZ120" s="278"/>
      <c r="BA120" s="290"/>
      <c r="BB120" s="290"/>
    </row>
    <row r="121" spans="1:136" s="261" customFormat="1" ht="72" hidden="1" x14ac:dyDescent="0.35">
      <c r="A121" s="288" t="s">
        <v>64</v>
      </c>
      <c r="B121" s="283" t="s">
        <v>434</v>
      </c>
      <c r="C121" s="288" t="s">
        <v>348</v>
      </c>
      <c r="D121" s="269" t="s">
        <v>852</v>
      </c>
      <c r="E121" s="284" t="s">
        <v>903</v>
      </c>
      <c r="F121" s="288" t="s">
        <v>1043</v>
      </c>
      <c r="G121" s="284" t="s">
        <v>904</v>
      </c>
      <c r="H121" s="278" t="s">
        <v>698</v>
      </c>
      <c r="I121" s="268" t="s">
        <v>1269</v>
      </c>
      <c r="J121" s="269" t="s">
        <v>882</v>
      </c>
      <c r="K121" s="269" t="s">
        <v>880</v>
      </c>
      <c r="L121" s="269"/>
      <c r="M121" s="269" t="s">
        <v>845</v>
      </c>
      <c r="N121" s="285">
        <v>45565</v>
      </c>
      <c r="O121" s="286" t="s">
        <v>887</v>
      </c>
      <c r="P121" s="287" t="s">
        <v>70</v>
      </c>
      <c r="Q121" s="290">
        <v>4</v>
      </c>
      <c r="R121" s="290" t="s">
        <v>434</v>
      </c>
      <c r="S121" s="293" t="s">
        <v>177</v>
      </c>
      <c r="T121" s="295">
        <v>0</v>
      </c>
      <c r="U121" s="290"/>
      <c r="V121" s="290"/>
      <c r="W121" s="290"/>
      <c r="X121" s="258"/>
      <c r="Y121" s="258"/>
      <c r="Z121" s="258"/>
      <c r="AA121" s="258"/>
      <c r="AB121" s="258"/>
      <c r="AC121" s="258"/>
      <c r="AD121" s="258"/>
      <c r="AE121" s="258"/>
      <c r="AF121" s="258"/>
      <c r="AG121" s="258"/>
      <c r="AH121" s="258"/>
      <c r="AI121" s="258"/>
      <c r="AJ121" s="258"/>
      <c r="AK121" s="258"/>
      <c r="AL121" s="258"/>
      <c r="AM121" s="258"/>
      <c r="AN121" s="258"/>
      <c r="AO121" s="258"/>
      <c r="AP121" s="258"/>
      <c r="AQ121" s="258"/>
      <c r="AR121" s="258"/>
      <c r="AS121" s="258"/>
      <c r="AT121" s="258"/>
      <c r="AU121" s="258"/>
      <c r="AV121" s="258"/>
      <c r="AW121" s="258"/>
      <c r="AX121" s="258"/>
      <c r="AY121" s="258"/>
      <c r="AZ121" s="258"/>
      <c r="BA121" s="258"/>
      <c r="BB121" s="258"/>
    </row>
    <row r="122" spans="1:136" s="261" customFormat="1" ht="72" hidden="1" x14ac:dyDescent="0.35">
      <c r="A122" s="514" t="s">
        <v>64</v>
      </c>
      <c r="B122" s="505" t="s">
        <v>434</v>
      </c>
      <c r="C122" s="514" t="s">
        <v>348</v>
      </c>
      <c r="D122" s="506" t="s">
        <v>852</v>
      </c>
      <c r="E122" s="507" t="s">
        <v>903</v>
      </c>
      <c r="F122" s="514" t="s">
        <v>1043</v>
      </c>
      <c r="G122" s="507" t="s">
        <v>904</v>
      </c>
      <c r="H122" s="278" t="s">
        <v>700</v>
      </c>
      <c r="I122" s="508" t="s">
        <v>1269</v>
      </c>
      <c r="J122" s="506" t="s">
        <v>882</v>
      </c>
      <c r="K122" s="506" t="s">
        <v>880</v>
      </c>
      <c r="L122" s="269"/>
      <c r="M122" s="269" t="s">
        <v>845</v>
      </c>
      <c r="N122" s="509">
        <v>45565</v>
      </c>
      <c r="O122" s="510" t="s">
        <v>887</v>
      </c>
      <c r="P122" s="287" t="s">
        <v>70</v>
      </c>
      <c r="Q122" s="511" t="s">
        <v>434</v>
      </c>
      <c r="R122" s="517" t="s">
        <v>177</v>
      </c>
      <c r="S122" s="512">
        <v>0</v>
      </c>
      <c r="T122" s="511"/>
      <c r="U122" s="513"/>
      <c r="V122" s="258"/>
      <c r="W122" s="258"/>
      <c r="X122" s="258"/>
      <c r="Y122" s="258"/>
      <c r="Z122" s="258"/>
      <c r="AA122" s="513"/>
      <c r="AB122" s="258"/>
      <c r="AC122" s="258"/>
      <c r="AD122" s="258"/>
      <c r="AE122" s="258"/>
      <c r="AF122" s="258"/>
      <c r="AG122" s="258"/>
      <c r="AH122" s="258"/>
      <c r="AI122" s="258"/>
      <c r="AJ122" s="258"/>
      <c r="AK122" s="258"/>
      <c r="AL122" s="258"/>
      <c r="AM122" s="258"/>
      <c r="AN122" s="258"/>
      <c r="AO122" s="258"/>
      <c r="AP122" s="258"/>
      <c r="AQ122" s="258"/>
      <c r="AR122" s="258"/>
      <c r="AS122" s="258"/>
      <c r="AT122" s="258"/>
      <c r="AU122" s="258"/>
      <c r="AV122" s="258"/>
      <c r="AW122" s="258"/>
      <c r="AX122" s="258"/>
      <c r="AY122" s="258"/>
      <c r="AZ122" s="258"/>
      <c r="BA122" s="513"/>
      <c r="BB122" s="513"/>
    </row>
    <row r="123" spans="1:136" s="339" customFormat="1" ht="72" x14ac:dyDescent="0.35">
      <c r="A123" s="311" t="s">
        <v>64</v>
      </c>
      <c r="B123" s="311" t="s">
        <v>435</v>
      </c>
      <c r="C123" s="311" t="s">
        <v>98</v>
      </c>
      <c r="D123" s="340" t="s">
        <v>61</v>
      </c>
      <c r="E123" s="311" t="s">
        <v>435</v>
      </c>
      <c r="F123" s="311" t="s">
        <v>727</v>
      </c>
      <c r="G123" s="311" t="s">
        <v>198</v>
      </c>
      <c r="H123" s="340" t="s">
        <v>696</v>
      </c>
      <c r="I123" s="343">
        <v>1</v>
      </c>
      <c r="J123" s="340" t="s">
        <v>839</v>
      </c>
      <c r="K123" s="340" t="s">
        <v>1154</v>
      </c>
      <c r="L123" s="380"/>
      <c r="M123" s="370" t="s">
        <v>845</v>
      </c>
      <c r="N123" s="354">
        <v>45565</v>
      </c>
      <c r="O123" s="354" t="s">
        <v>889</v>
      </c>
      <c r="P123" s="381" t="s">
        <v>97</v>
      </c>
      <c r="Q123" s="311" t="s">
        <v>99</v>
      </c>
      <c r="R123" s="287" t="s">
        <v>95</v>
      </c>
      <c r="S123" s="287">
        <v>6</v>
      </c>
      <c r="T123" s="287" t="s">
        <v>96</v>
      </c>
      <c r="U123" s="359" t="s">
        <v>170</v>
      </c>
      <c r="V123" s="311">
        <v>1</v>
      </c>
      <c r="W123" s="382">
        <v>1</v>
      </c>
      <c r="X123" s="289">
        <v>1</v>
      </c>
      <c r="Y123" s="289">
        <v>1</v>
      </c>
      <c r="Z123" s="371">
        <v>1</v>
      </c>
      <c r="AA123" s="462">
        <f>SUM(V123:Z123)</f>
        <v>5</v>
      </c>
      <c r="AB123" s="383" t="str">
        <f t="shared" ref="AB123:AE124" si="191">IF(AV$7=H123,$K123,0)</f>
        <v>Virginia submitted its draft Chesapeake Bay TMDL Phase III Watershed Implementation Plan to EPA on April 5, 2019. The final plan was submitted to EPA on August 23, 2019. Virginia agencies are wrapping up the 2018-2019 WIP milestones period and drafting the 2020-2021 WIP milestones.</v>
      </c>
      <c r="AC123" s="298">
        <f t="shared" si="191"/>
        <v>0</v>
      </c>
      <c r="AD123" s="298">
        <f t="shared" si="191"/>
        <v>0</v>
      </c>
      <c r="AE123" s="298">
        <f t="shared" si="191"/>
        <v>0</v>
      </c>
      <c r="AF123" s="298">
        <f>IF(AZ$7=M123,$K123,0)</f>
        <v>0</v>
      </c>
      <c r="AG123" s="355" t="str">
        <f t="shared" ref="AG123:AJ124" si="192">IF(AV$7=H123,$J123,0)</f>
        <v>Active</v>
      </c>
      <c r="AH123" s="298">
        <f t="shared" si="192"/>
        <v>0</v>
      </c>
      <c r="AI123" s="298">
        <f t="shared" si="192"/>
        <v>0</v>
      </c>
      <c r="AJ123" s="298">
        <f t="shared" si="192"/>
        <v>0</v>
      </c>
      <c r="AK123" s="298">
        <f>IF(AZ$7=M123,$J123,0)</f>
        <v>0</v>
      </c>
      <c r="AL123" s="355" t="str">
        <f t="shared" ref="AL123:AO124" si="193">IF(AV$7=H123,$D123,0)</f>
        <v>DEQ/ Partners</v>
      </c>
      <c r="AM123" s="298">
        <f t="shared" si="193"/>
        <v>0</v>
      </c>
      <c r="AN123" s="298">
        <f t="shared" si="193"/>
        <v>0</v>
      </c>
      <c r="AO123" s="298">
        <f t="shared" si="193"/>
        <v>0</v>
      </c>
      <c r="AP123" s="298">
        <f>IF(AZ$7=M123,$D123,0)</f>
        <v>0</v>
      </c>
      <c r="AQ123" s="298" t="str">
        <f t="shared" ref="AQ123:AT124" si="194">IF(AV$7=H123,$M123,0)</f>
        <v>[DEQ Staff]</v>
      </c>
      <c r="AR123" s="298">
        <f t="shared" si="194"/>
        <v>0</v>
      </c>
      <c r="AS123" s="298">
        <f t="shared" si="194"/>
        <v>0</v>
      </c>
      <c r="AT123" s="298">
        <f t="shared" si="194"/>
        <v>0</v>
      </c>
      <c r="AU123" s="298">
        <f>IF(AZ$7=M123,$M123,0)</f>
        <v>0</v>
      </c>
      <c r="AV123" s="461">
        <f t="shared" ref="AV123" si="195">IF(AV$7=H123,$I123,0)</f>
        <v>1</v>
      </c>
      <c r="AW123" s="298">
        <f t="shared" ref="AW123" si="196">IF(AW$7=I123,$I123,0)</f>
        <v>0</v>
      </c>
      <c r="AX123" s="298">
        <f t="shared" ref="AX123" si="197">IF(AX$7=J123,$I123,0)</f>
        <v>0</v>
      </c>
      <c r="AY123" s="298">
        <f t="shared" ref="AY123" si="198">IF(AY$7=K123,$I123,0)</f>
        <v>0</v>
      </c>
      <c r="AZ123" s="372">
        <f>IF(AZ$7=M123,$I123,0)</f>
        <v>0</v>
      </c>
      <c r="BA123" s="462">
        <f>SUM(AV123:AZ123)</f>
        <v>1</v>
      </c>
      <c r="BB123" s="432">
        <f>BA123/AA123</f>
        <v>0.2</v>
      </c>
      <c r="BC123" s="273"/>
      <c r="BD123" s="273"/>
      <c r="BE123" s="273"/>
      <c r="BF123" s="273"/>
      <c r="BG123" s="273"/>
      <c r="BH123" s="273"/>
      <c r="BI123" s="273"/>
      <c r="BJ123" s="273"/>
      <c r="BK123" s="273"/>
      <c r="BL123" s="273"/>
      <c r="BM123" s="273"/>
      <c r="BN123" s="273"/>
      <c r="BO123" s="273"/>
      <c r="BP123" s="273"/>
      <c r="BQ123" s="273"/>
      <c r="BR123" s="273"/>
      <c r="BS123" s="273"/>
      <c r="BT123" s="273"/>
      <c r="BU123" s="273"/>
      <c r="BV123" s="273"/>
      <c r="BW123" s="273"/>
      <c r="BX123" s="273"/>
      <c r="BY123" s="273"/>
      <c r="BZ123" s="273"/>
      <c r="CA123" s="273"/>
      <c r="CB123" s="273"/>
      <c r="CC123" s="273"/>
      <c r="CD123" s="273"/>
      <c r="CE123" s="273"/>
      <c r="CF123" s="273"/>
      <c r="CG123" s="273"/>
      <c r="CH123" s="273"/>
      <c r="CI123" s="273"/>
      <c r="CJ123" s="273"/>
      <c r="CK123" s="273"/>
      <c r="CL123" s="273"/>
      <c r="CM123" s="273"/>
      <c r="CN123" s="273"/>
      <c r="CO123" s="273"/>
      <c r="CP123" s="273"/>
      <c r="CQ123" s="273"/>
      <c r="CR123" s="273"/>
      <c r="CS123" s="273"/>
      <c r="CT123" s="273"/>
      <c r="CU123" s="273"/>
      <c r="CV123" s="273"/>
      <c r="CW123" s="273"/>
      <c r="CX123" s="273"/>
      <c r="CY123" s="273"/>
      <c r="CZ123" s="273"/>
      <c r="DA123" s="273"/>
      <c r="DB123" s="273"/>
      <c r="DC123" s="273"/>
      <c r="DD123" s="273"/>
      <c r="DE123" s="273"/>
      <c r="DF123" s="273"/>
      <c r="DG123" s="273"/>
      <c r="DH123" s="273"/>
      <c r="DI123" s="273"/>
      <c r="DJ123" s="273"/>
      <c r="DK123" s="273"/>
      <c r="DL123" s="273"/>
      <c r="DM123" s="273"/>
      <c r="DN123" s="273"/>
      <c r="DO123" s="273"/>
      <c r="DP123" s="273"/>
      <c r="DQ123" s="273"/>
      <c r="DR123" s="273"/>
      <c r="DS123" s="273"/>
      <c r="DT123" s="273"/>
      <c r="DU123" s="273"/>
      <c r="DV123" s="273"/>
      <c r="DW123" s="273"/>
      <c r="DX123" s="273"/>
      <c r="DY123" s="273"/>
      <c r="DZ123" s="273"/>
      <c r="EA123" s="273"/>
      <c r="EB123" s="273"/>
      <c r="EC123" s="273"/>
      <c r="ED123" s="273"/>
      <c r="EE123" s="273"/>
      <c r="EF123" s="273"/>
    </row>
    <row r="124" spans="1:136" s="261" customFormat="1" ht="48" hidden="1" x14ac:dyDescent="0.35">
      <c r="A124" s="409" t="s">
        <v>64</v>
      </c>
      <c r="B124" s="396" t="s">
        <v>435</v>
      </c>
      <c r="C124" s="409" t="s">
        <v>98</v>
      </c>
      <c r="D124" s="397" t="s">
        <v>852</v>
      </c>
      <c r="E124" s="398" t="s">
        <v>435</v>
      </c>
      <c r="F124" s="409" t="s">
        <v>727</v>
      </c>
      <c r="G124" s="398" t="s">
        <v>198</v>
      </c>
      <c r="H124" s="400" t="s">
        <v>699</v>
      </c>
      <c r="I124" s="401" t="s">
        <v>1269</v>
      </c>
      <c r="J124" s="397" t="s">
        <v>882</v>
      </c>
      <c r="K124" s="397" t="s">
        <v>880</v>
      </c>
      <c r="L124" s="269"/>
      <c r="M124" s="269" t="s">
        <v>845</v>
      </c>
      <c r="N124" s="402">
        <v>45565</v>
      </c>
      <c r="O124" s="403" t="s">
        <v>889</v>
      </c>
      <c r="P124" s="287" t="s">
        <v>97</v>
      </c>
      <c r="Q124" s="404" t="s">
        <v>99</v>
      </c>
      <c r="R124" s="405" t="s">
        <v>95</v>
      </c>
      <c r="S124" s="405">
        <v>6</v>
      </c>
      <c r="T124" s="405" t="s">
        <v>96</v>
      </c>
      <c r="U124" s="413" t="s">
        <v>170</v>
      </c>
      <c r="V124" s="404">
        <v>0</v>
      </c>
      <c r="W124" s="289">
        <v>1</v>
      </c>
      <c r="X124" s="289">
        <v>0</v>
      </c>
      <c r="Y124" s="289">
        <v>1</v>
      </c>
      <c r="Z124" s="289">
        <v>0</v>
      </c>
      <c r="AA124" s="406">
        <f>SUM(V124:Z124)</f>
        <v>2</v>
      </c>
      <c r="AB124" s="298">
        <f t="shared" si="191"/>
        <v>0</v>
      </c>
      <c r="AC124" s="298">
        <f t="shared" si="191"/>
        <v>0</v>
      </c>
      <c r="AD124" s="298">
        <f t="shared" si="191"/>
        <v>0</v>
      </c>
      <c r="AE124" s="298">
        <f t="shared" si="191"/>
        <v>0</v>
      </c>
      <c r="AF124" s="298">
        <f>IF(AZ$7=M124,$K124,0)</f>
        <v>0</v>
      </c>
      <c r="AG124" s="298">
        <f t="shared" si="192"/>
        <v>0</v>
      </c>
      <c r="AH124" s="298">
        <f t="shared" si="192"/>
        <v>0</v>
      </c>
      <c r="AI124" s="298">
        <f t="shared" si="192"/>
        <v>0</v>
      </c>
      <c r="AJ124" s="298">
        <f t="shared" si="192"/>
        <v>0</v>
      </c>
      <c r="AK124" s="298">
        <f>IF(AZ$7=M124,$J124,0)</f>
        <v>0</v>
      </c>
      <c r="AL124" s="298">
        <f t="shared" si="193"/>
        <v>0</v>
      </c>
      <c r="AM124" s="298">
        <f t="shared" si="193"/>
        <v>0</v>
      </c>
      <c r="AN124" s="298">
        <f t="shared" si="193"/>
        <v>0</v>
      </c>
      <c r="AO124" s="298">
        <f t="shared" si="193"/>
        <v>0</v>
      </c>
      <c r="AP124" s="298">
        <f>IF(AZ$7=M124,$D124,0)</f>
        <v>0</v>
      </c>
      <c r="AQ124" s="298">
        <f t="shared" si="194"/>
        <v>0</v>
      </c>
      <c r="AR124" s="298">
        <f t="shared" si="194"/>
        <v>0</v>
      </c>
      <c r="AS124" s="298">
        <f t="shared" si="194"/>
        <v>0</v>
      </c>
      <c r="AT124" s="298">
        <f t="shared" si="194"/>
        <v>0</v>
      </c>
      <c r="AU124" s="298">
        <f>IF(AZ$7=M124,$M124,0)</f>
        <v>0</v>
      </c>
      <c r="AV124" s="298">
        <f t="shared" ref="AV124:AY124" si="199">IF(AV$7=H124,$I124,0)</f>
        <v>0</v>
      </c>
      <c r="AW124" s="298">
        <f t="shared" si="199"/>
        <v>0</v>
      </c>
      <c r="AX124" s="298">
        <f t="shared" si="199"/>
        <v>0</v>
      </c>
      <c r="AY124" s="298">
        <f t="shared" si="199"/>
        <v>0</v>
      </c>
      <c r="AZ124" s="298">
        <f>IF(AZ$7=M124,$I124,0)</f>
        <v>0</v>
      </c>
      <c r="BA124" s="407">
        <f>SUM(AV124:AZ124)</f>
        <v>0</v>
      </c>
      <c r="BB124" s="408">
        <f>BA124/AA124</f>
        <v>0</v>
      </c>
    </row>
    <row r="125" spans="1:136" s="261" customFormat="1" ht="48" hidden="1" x14ac:dyDescent="0.35">
      <c r="A125" s="288" t="s">
        <v>64</v>
      </c>
      <c r="B125" s="283" t="s">
        <v>435</v>
      </c>
      <c r="C125" s="288" t="s">
        <v>98</v>
      </c>
      <c r="D125" s="269" t="s">
        <v>852</v>
      </c>
      <c r="E125" s="284" t="s">
        <v>435</v>
      </c>
      <c r="F125" s="288" t="s">
        <v>727</v>
      </c>
      <c r="G125" s="284" t="s">
        <v>198</v>
      </c>
      <c r="H125" s="278" t="s">
        <v>697</v>
      </c>
      <c r="I125" s="268" t="s">
        <v>1269</v>
      </c>
      <c r="J125" s="269" t="s">
        <v>882</v>
      </c>
      <c r="K125" s="269" t="s">
        <v>880</v>
      </c>
      <c r="L125" s="269"/>
      <c r="M125" s="269" t="s">
        <v>845</v>
      </c>
      <c r="N125" s="285">
        <v>45565</v>
      </c>
      <c r="O125" s="286" t="s">
        <v>889</v>
      </c>
      <c r="P125" s="287" t="s">
        <v>97</v>
      </c>
      <c r="Q125" s="290" t="s">
        <v>95</v>
      </c>
      <c r="R125" s="290">
        <v>6</v>
      </c>
      <c r="S125" s="290" t="s">
        <v>96</v>
      </c>
      <c r="T125" s="292" t="s">
        <v>170</v>
      </c>
      <c r="U125" s="295">
        <v>2</v>
      </c>
      <c r="V125" s="296">
        <v>0</v>
      </c>
      <c r="W125" s="297">
        <v>0</v>
      </c>
      <c r="X125" s="278"/>
      <c r="Y125" s="278"/>
      <c r="Z125" s="278"/>
      <c r="AA125" s="290"/>
      <c r="AB125" s="290"/>
      <c r="AC125" s="290"/>
      <c r="AD125" s="290"/>
      <c r="AE125" s="290"/>
      <c r="AF125" s="290"/>
      <c r="AG125" s="290"/>
      <c r="AH125" s="290"/>
      <c r="AI125" s="290"/>
      <c r="AJ125" s="290"/>
      <c r="AK125" s="290"/>
      <c r="AL125" s="290"/>
      <c r="AM125" s="290"/>
      <c r="AN125" s="290"/>
      <c r="AO125" s="290"/>
      <c r="AP125" s="290"/>
      <c r="AQ125" s="290"/>
      <c r="AR125" s="290"/>
      <c r="AS125" s="290"/>
      <c r="AT125" s="290"/>
      <c r="AU125" s="290"/>
      <c r="AV125" s="278"/>
      <c r="AW125" s="278"/>
      <c r="AX125" s="278"/>
      <c r="AY125" s="278"/>
      <c r="AZ125" s="278"/>
      <c r="BA125" s="290"/>
      <c r="BB125" s="290"/>
    </row>
    <row r="126" spans="1:136" s="261" customFormat="1" ht="48" hidden="1" x14ac:dyDescent="0.35">
      <c r="A126" s="288" t="s">
        <v>64</v>
      </c>
      <c r="B126" s="283" t="s">
        <v>435</v>
      </c>
      <c r="C126" s="288" t="s">
        <v>98</v>
      </c>
      <c r="D126" s="269" t="s">
        <v>852</v>
      </c>
      <c r="E126" s="284" t="s">
        <v>435</v>
      </c>
      <c r="F126" s="288" t="s">
        <v>727</v>
      </c>
      <c r="G126" s="284" t="s">
        <v>198</v>
      </c>
      <c r="H126" s="278" t="s">
        <v>698</v>
      </c>
      <c r="I126" s="268" t="s">
        <v>1269</v>
      </c>
      <c r="J126" s="269" t="s">
        <v>882</v>
      </c>
      <c r="K126" s="269" t="s">
        <v>880</v>
      </c>
      <c r="L126" s="269"/>
      <c r="M126" s="269" t="s">
        <v>845</v>
      </c>
      <c r="N126" s="285">
        <v>45565</v>
      </c>
      <c r="O126" s="286" t="s">
        <v>889</v>
      </c>
      <c r="P126" s="287" t="s">
        <v>97</v>
      </c>
      <c r="Q126" s="290">
        <v>6</v>
      </c>
      <c r="R126" s="290" t="s">
        <v>96</v>
      </c>
      <c r="S126" s="292" t="s">
        <v>170</v>
      </c>
      <c r="T126" s="295">
        <v>2</v>
      </c>
      <c r="U126" s="290"/>
      <c r="V126" s="290"/>
      <c r="W126" s="290"/>
      <c r="X126" s="258"/>
      <c r="Y126" s="258"/>
      <c r="Z126" s="258"/>
      <c r="AA126" s="258"/>
      <c r="AB126" s="258"/>
      <c r="AC126" s="258"/>
      <c r="AD126" s="258"/>
      <c r="AE126" s="258"/>
      <c r="AF126" s="258"/>
      <c r="AG126" s="258"/>
      <c r="AH126" s="258"/>
      <c r="AI126" s="258"/>
      <c r="AJ126" s="258"/>
      <c r="AK126" s="258"/>
      <c r="AL126" s="258"/>
      <c r="AM126" s="258"/>
      <c r="AN126" s="258"/>
      <c r="AO126" s="258"/>
      <c r="AP126" s="258"/>
      <c r="AQ126" s="258"/>
      <c r="AR126" s="258"/>
      <c r="AS126" s="258"/>
      <c r="AT126" s="258"/>
      <c r="AU126" s="258"/>
      <c r="AV126" s="258"/>
      <c r="AW126" s="258"/>
      <c r="AX126" s="258"/>
      <c r="AY126" s="258"/>
      <c r="AZ126" s="258"/>
      <c r="BA126" s="258"/>
      <c r="BB126" s="258"/>
    </row>
    <row r="127" spans="1:136" s="261" customFormat="1" ht="48" hidden="1" x14ac:dyDescent="0.35">
      <c r="A127" s="514" t="s">
        <v>64</v>
      </c>
      <c r="B127" s="505" t="s">
        <v>435</v>
      </c>
      <c r="C127" s="514" t="s">
        <v>98</v>
      </c>
      <c r="D127" s="506" t="s">
        <v>852</v>
      </c>
      <c r="E127" s="507" t="s">
        <v>435</v>
      </c>
      <c r="F127" s="514" t="s">
        <v>727</v>
      </c>
      <c r="G127" s="507" t="s">
        <v>198</v>
      </c>
      <c r="H127" s="278" t="s">
        <v>700</v>
      </c>
      <c r="I127" s="508" t="s">
        <v>1269</v>
      </c>
      <c r="J127" s="506" t="s">
        <v>882</v>
      </c>
      <c r="K127" s="506" t="s">
        <v>880</v>
      </c>
      <c r="L127" s="269"/>
      <c r="M127" s="269" t="s">
        <v>845</v>
      </c>
      <c r="N127" s="509">
        <v>45565</v>
      </c>
      <c r="O127" s="510" t="s">
        <v>889</v>
      </c>
      <c r="P127" s="287" t="s">
        <v>97</v>
      </c>
      <c r="Q127" s="511" t="s">
        <v>96</v>
      </c>
      <c r="R127" s="518" t="s">
        <v>170</v>
      </c>
      <c r="S127" s="512">
        <v>2</v>
      </c>
      <c r="T127" s="511"/>
      <c r="U127" s="513"/>
      <c r="V127" s="258"/>
      <c r="W127" s="258"/>
      <c r="X127" s="258"/>
      <c r="Y127" s="258"/>
      <c r="Z127" s="258"/>
      <c r="AA127" s="513"/>
      <c r="AB127" s="258"/>
      <c r="AC127" s="258"/>
      <c r="AD127" s="258"/>
      <c r="AE127" s="258"/>
      <c r="AF127" s="258"/>
      <c r="AG127" s="258"/>
      <c r="AH127" s="258"/>
      <c r="AI127" s="258"/>
      <c r="AJ127" s="258"/>
      <c r="AK127" s="258"/>
      <c r="AL127" s="258"/>
      <c r="AM127" s="258"/>
      <c r="AN127" s="258"/>
      <c r="AO127" s="258"/>
      <c r="AP127" s="258"/>
      <c r="AQ127" s="258"/>
      <c r="AR127" s="258"/>
      <c r="AS127" s="258"/>
      <c r="AT127" s="258"/>
      <c r="AU127" s="258"/>
      <c r="AV127" s="258"/>
      <c r="AW127" s="258"/>
      <c r="AX127" s="258"/>
      <c r="AY127" s="258"/>
      <c r="AZ127" s="258"/>
      <c r="BA127" s="513"/>
      <c r="BB127" s="513"/>
    </row>
    <row r="128" spans="1:136" s="339" customFormat="1" ht="36" x14ac:dyDescent="0.35">
      <c r="A128" s="304" t="s">
        <v>152</v>
      </c>
      <c r="B128" s="304" t="s">
        <v>774</v>
      </c>
      <c r="C128" s="304" t="s">
        <v>157</v>
      </c>
      <c r="D128" s="342" t="s">
        <v>156</v>
      </c>
      <c r="E128" s="304" t="s">
        <v>499</v>
      </c>
      <c r="F128" s="304" t="s">
        <v>232</v>
      </c>
      <c r="G128" s="304" t="s">
        <v>229</v>
      </c>
      <c r="H128" s="342" t="s">
        <v>696</v>
      </c>
      <c r="I128" s="468">
        <v>28</v>
      </c>
      <c r="J128" s="342" t="s">
        <v>839</v>
      </c>
      <c r="K128" s="342" t="s">
        <v>1071</v>
      </c>
      <c r="L128" s="388"/>
      <c r="M128" s="375" t="s">
        <v>845</v>
      </c>
      <c r="N128" s="467">
        <v>45565</v>
      </c>
      <c r="O128" s="467" t="s">
        <v>887</v>
      </c>
      <c r="P128" s="389" t="s">
        <v>156</v>
      </c>
      <c r="Q128" s="304" t="s">
        <v>232</v>
      </c>
      <c r="R128" s="304" t="s">
        <v>80</v>
      </c>
      <c r="S128" s="304">
        <v>4</v>
      </c>
      <c r="T128" s="304" t="s">
        <v>155</v>
      </c>
      <c r="U128" s="304" t="s">
        <v>154</v>
      </c>
      <c r="V128" s="304">
        <v>10</v>
      </c>
      <c r="W128" s="304">
        <v>10</v>
      </c>
      <c r="X128" s="304">
        <v>10</v>
      </c>
      <c r="Y128" s="304">
        <v>10</v>
      </c>
      <c r="Z128" s="304">
        <v>10</v>
      </c>
      <c r="AA128" s="463">
        <f>SUM(V128:Z128)</f>
        <v>50</v>
      </c>
      <c r="AB128" s="383" t="str">
        <f t="shared" ref="AB128:AE129" si="200">IF(AV$7=H128,$K128,0)</f>
        <v xml:space="preserve">VDOF also offers tree-planting grants using the Virginia Trees for Clean Water (VTCW) Program promoted through an RFP process. The 2020 cycle has allocated $172,946.00 to 28 projects in 25 different HUC12 watersheds utilizing funds from the Commonwealth’s WQIF. </v>
      </c>
      <c r="AC128" s="298">
        <f t="shared" si="200"/>
        <v>0</v>
      </c>
      <c r="AD128" s="298">
        <f t="shared" si="200"/>
        <v>0</v>
      </c>
      <c r="AE128" s="298">
        <f t="shared" si="200"/>
        <v>0</v>
      </c>
      <c r="AF128" s="298">
        <f>IF(AZ$7=M128,$K128,0)</f>
        <v>0</v>
      </c>
      <c r="AG128" s="355" t="str">
        <f t="shared" ref="AG128:AJ129" si="201">IF(AV$7=H128,$J128,0)</f>
        <v>Active</v>
      </c>
      <c r="AH128" s="298">
        <f t="shared" si="201"/>
        <v>0</v>
      </c>
      <c r="AI128" s="298">
        <f t="shared" si="201"/>
        <v>0</v>
      </c>
      <c r="AJ128" s="298">
        <f t="shared" si="201"/>
        <v>0</v>
      </c>
      <c r="AK128" s="298">
        <f>IF(AZ$7=M128,$J128,0)</f>
        <v>0</v>
      </c>
      <c r="AL128" s="355" t="str">
        <f t="shared" ref="AL128:AO129" si="202">IF(AV$7=H128,$D128,0)</f>
        <v>DOF</v>
      </c>
      <c r="AM128" s="298">
        <f t="shared" si="202"/>
        <v>0</v>
      </c>
      <c r="AN128" s="298">
        <f t="shared" si="202"/>
        <v>0</v>
      </c>
      <c r="AO128" s="298">
        <f t="shared" si="202"/>
        <v>0</v>
      </c>
      <c r="AP128" s="298">
        <f>IF(AZ$7=M128,$D128,0)</f>
        <v>0</v>
      </c>
      <c r="AQ128" s="298" t="str">
        <f t="shared" ref="AQ128:AT129" si="203">IF(AV$7=H128,$M128,0)</f>
        <v>[DEQ Staff]</v>
      </c>
      <c r="AR128" s="298">
        <f t="shared" si="203"/>
        <v>0</v>
      </c>
      <c r="AS128" s="298">
        <f t="shared" si="203"/>
        <v>0</v>
      </c>
      <c r="AT128" s="298">
        <f t="shared" si="203"/>
        <v>0</v>
      </c>
      <c r="AU128" s="298">
        <f>IF(AZ$7=M128,$M128,0)</f>
        <v>0</v>
      </c>
      <c r="AV128" s="461">
        <f t="shared" ref="AV128" si="204">IF(AV$7=H128,$I128,0)</f>
        <v>28</v>
      </c>
      <c r="AW128" s="298">
        <f t="shared" ref="AW128" si="205">IF(AW$7=I128,$I128,0)</f>
        <v>0</v>
      </c>
      <c r="AX128" s="298">
        <f t="shared" ref="AX128" si="206">IF(AX$7=J128,$I128,0)</f>
        <v>0</v>
      </c>
      <c r="AY128" s="298">
        <f t="shared" ref="AY128" si="207">IF(AY$7=K128,$I128,0)</f>
        <v>0</v>
      </c>
      <c r="AZ128" s="372">
        <f>IF(AZ$7=M128,$I128,0)</f>
        <v>0</v>
      </c>
      <c r="BA128" s="465">
        <f>SUM(AV128:AZ128)</f>
        <v>28</v>
      </c>
      <c r="BB128" s="433">
        <f>BA128/AA128</f>
        <v>0.56000000000000005</v>
      </c>
      <c r="BC128" s="273"/>
      <c r="BD128" s="273"/>
      <c r="BE128" s="273"/>
      <c r="BF128" s="273"/>
      <c r="BG128" s="273"/>
      <c r="BH128" s="273"/>
      <c r="BI128" s="273"/>
      <c r="BJ128" s="273"/>
      <c r="BK128" s="273"/>
      <c r="BL128" s="273"/>
      <c r="BM128" s="273"/>
      <c r="BN128" s="273"/>
      <c r="BO128" s="273"/>
      <c r="BP128" s="273"/>
      <c r="BQ128" s="273"/>
      <c r="BR128" s="273"/>
      <c r="BS128" s="273"/>
      <c r="BT128" s="273"/>
      <c r="BU128" s="273"/>
      <c r="BV128" s="273"/>
      <c r="BW128" s="273"/>
      <c r="BX128" s="273"/>
      <c r="BY128" s="273"/>
      <c r="BZ128" s="273"/>
      <c r="CA128" s="273"/>
      <c r="CB128" s="273"/>
      <c r="CC128" s="273"/>
      <c r="CD128" s="273"/>
      <c r="CE128" s="273"/>
      <c r="CF128" s="273"/>
      <c r="CG128" s="273"/>
      <c r="CH128" s="273"/>
      <c r="CI128" s="273"/>
      <c r="CJ128" s="273"/>
      <c r="CK128" s="273"/>
      <c r="CL128" s="273"/>
      <c r="CM128" s="273"/>
      <c r="CN128" s="273"/>
      <c r="CO128" s="273"/>
      <c r="CP128" s="273"/>
      <c r="CQ128" s="273"/>
      <c r="CR128" s="273"/>
      <c r="CS128" s="273"/>
      <c r="CT128" s="273"/>
      <c r="CU128" s="273"/>
      <c r="CV128" s="273"/>
      <c r="CW128" s="273"/>
      <c r="CX128" s="273"/>
      <c r="CY128" s="273"/>
      <c r="CZ128" s="273"/>
      <c r="DA128" s="273"/>
      <c r="DB128" s="273"/>
      <c r="DC128" s="273"/>
      <c r="DD128" s="273"/>
      <c r="DE128" s="273"/>
      <c r="DF128" s="273"/>
      <c r="DG128" s="273"/>
      <c r="DH128" s="273"/>
      <c r="DI128" s="273"/>
      <c r="DJ128" s="273"/>
      <c r="DK128" s="273"/>
      <c r="DL128" s="273"/>
      <c r="DM128" s="273"/>
      <c r="DN128" s="273"/>
      <c r="DO128" s="273"/>
      <c r="DP128" s="273"/>
      <c r="DQ128" s="273"/>
      <c r="DR128" s="273"/>
      <c r="DS128" s="273"/>
      <c r="DT128" s="273"/>
      <c r="DU128" s="273"/>
      <c r="DV128" s="273"/>
      <c r="DW128" s="273"/>
      <c r="DX128" s="273"/>
      <c r="DY128" s="273"/>
      <c r="DZ128" s="273"/>
      <c r="EA128" s="273"/>
      <c r="EB128" s="273"/>
      <c r="EC128" s="273"/>
      <c r="ED128" s="273"/>
      <c r="EE128" s="273"/>
      <c r="EF128" s="273"/>
    </row>
    <row r="129" spans="1:136" s="261" customFormat="1" ht="36" hidden="1" x14ac:dyDescent="0.35">
      <c r="A129" s="414" t="s">
        <v>152</v>
      </c>
      <c r="B129" s="415" t="s">
        <v>774</v>
      </c>
      <c r="C129" s="414" t="s">
        <v>157</v>
      </c>
      <c r="D129" s="416" t="s">
        <v>156</v>
      </c>
      <c r="E129" s="417" t="s">
        <v>499</v>
      </c>
      <c r="F129" s="418" t="s">
        <v>232</v>
      </c>
      <c r="G129" s="415" t="s">
        <v>229</v>
      </c>
      <c r="H129" s="400" t="s">
        <v>699</v>
      </c>
      <c r="I129" s="401" t="s">
        <v>1269</v>
      </c>
      <c r="J129" s="397" t="s">
        <v>882</v>
      </c>
      <c r="K129" s="397" t="s">
        <v>880</v>
      </c>
      <c r="L129" s="269"/>
      <c r="M129" s="269" t="s">
        <v>845</v>
      </c>
      <c r="N129" s="419">
        <v>45565</v>
      </c>
      <c r="O129" s="419" t="s">
        <v>887</v>
      </c>
      <c r="P129" s="304" t="s">
        <v>156</v>
      </c>
      <c r="Q129" s="420" t="s">
        <v>232</v>
      </c>
      <c r="R129" s="420" t="s">
        <v>80</v>
      </c>
      <c r="S129" s="420">
        <v>4</v>
      </c>
      <c r="T129" s="420" t="s">
        <v>155</v>
      </c>
      <c r="U129" s="420" t="s">
        <v>154</v>
      </c>
      <c r="V129" s="420">
        <v>1</v>
      </c>
      <c r="W129" s="305">
        <v>1</v>
      </c>
      <c r="X129" s="305">
        <v>1</v>
      </c>
      <c r="Y129" s="305">
        <v>1</v>
      </c>
      <c r="Z129" s="305">
        <v>1</v>
      </c>
      <c r="AA129" s="421">
        <f>SUM(V129:Z129)</f>
        <v>5</v>
      </c>
      <c r="AB129" s="298">
        <f t="shared" si="200"/>
        <v>0</v>
      </c>
      <c r="AC129" s="298">
        <f t="shared" si="200"/>
        <v>0</v>
      </c>
      <c r="AD129" s="298">
        <f t="shared" si="200"/>
        <v>0</v>
      </c>
      <c r="AE129" s="298">
        <f t="shared" si="200"/>
        <v>0</v>
      </c>
      <c r="AF129" s="298">
        <f>IF(AZ$7=M129,$K129,0)</f>
        <v>0</v>
      </c>
      <c r="AG129" s="298">
        <f t="shared" si="201"/>
        <v>0</v>
      </c>
      <c r="AH129" s="298">
        <f t="shared" si="201"/>
        <v>0</v>
      </c>
      <c r="AI129" s="298">
        <f t="shared" si="201"/>
        <v>0</v>
      </c>
      <c r="AJ129" s="298">
        <f t="shared" si="201"/>
        <v>0</v>
      </c>
      <c r="AK129" s="298">
        <f>IF(AZ$7=M129,$J129,0)</f>
        <v>0</v>
      </c>
      <c r="AL129" s="298">
        <f t="shared" si="202"/>
        <v>0</v>
      </c>
      <c r="AM129" s="298">
        <f t="shared" si="202"/>
        <v>0</v>
      </c>
      <c r="AN129" s="298">
        <f t="shared" si="202"/>
        <v>0</v>
      </c>
      <c r="AO129" s="298">
        <f t="shared" si="202"/>
        <v>0</v>
      </c>
      <c r="AP129" s="298">
        <f>IF(AZ$7=M129,$D129,0)</f>
        <v>0</v>
      </c>
      <c r="AQ129" s="298">
        <f t="shared" si="203"/>
        <v>0</v>
      </c>
      <c r="AR129" s="298">
        <f t="shared" si="203"/>
        <v>0</v>
      </c>
      <c r="AS129" s="298">
        <f t="shared" si="203"/>
        <v>0</v>
      </c>
      <c r="AT129" s="298">
        <f t="shared" si="203"/>
        <v>0</v>
      </c>
      <c r="AU129" s="298">
        <f>IF(AZ$7=M129,$M129,0)</f>
        <v>0</v>
      </c>
      <c r="AV129" s="306">
        <f t="shared" ref="AV129:AY129" si="208">IF(AV$7=H129,$I129,0)</f>
        <v>0</v>
      </c>
      <c r="AW129" s="306">
        <f t="shared" si="208"/>
        <v>0</v>
      </c>
      <c r="AX129" s="306">
        <f t="shared" si="208"/>
        <v>0</v>
      </c>
      <c r="AY129" s="306">
        <f t="shared" si="208"/>
        <v>0</v>
      </c>
      <c r="AZ129" s="306">
        <f>IF(AZ$7=M129,$I129,0)</f>
        <v>0</v>
      </c>
      <c r="BA129" s="422">
        <f>SUM(AV129:AZ129)</f>
        <v>0</v>
      </c>
      <c r="BB129" s="423">
        <f>BA129/AA129</f>
        <v>0</v>
      </c>
    </row>
    <row r="130" spans="1:136" s="261" customFormat="1" ht="36" hidden="1" x14ac:dyDescent="0.35">
      <c r="A130" s="299" t="s">
        <v>152</v>
      </c>
      <c r="B130" s="300" t="s">
        <v>774</v>
      </c>
      <c r="C130" s="299" t="s">
        <v>157</v>
      </c>
      <c r="D130" s="274" t="s">
        <v>852</v>
      </c>
      <c r="E130" s="301" t="s">
        <v>499</v>
      </c>
      <c r="F130" s="302" t="s">
        <v>232</v>
      </c>
      <c r="G130" s="300" t="s">
        <v>229</v>
      </c>
      <c r="H130" s="278" t="s">
        <v>697</v>
      </c>
      <c r="I130" s="268" t="s">
        <v>1269</v>
      </c>
      <c r="J130" s="269" t="s">
        <v>882</v>
      </c>
      <c r="K130" s="269" t="s">
        <v>880</v>
      </c>
      <c r="L130" s="269"/>
      <c r="M130" s="269" t="s">
        <v>845</v>
      </c>
      <c r="N130" s="303">
        <v>45565</v>
      </c>
      <c r="O130" s="303" t="s">
        <v>887</v>
      </c>
      <c r="P130" s="304" t="s">
        <v>156</v>
      </c>
      <c r="Q130" s="305" t="s">
        <v>80</v>
      </c>
      <c r="R130" s="305">
        <v>4</v>
      </c>
      <c r="S130" s="305" t="s">
        <v>155</v>
      </c>
      <c r="T130" s="305" t="s">
        <v>154</v>
      </c>
      <c r="U130" s="306">
        <v>5</v>
      </c>
      <c r="V130" s="307">
        <v>0</v>
      </c>
      <c r="W130" s="308">
        <v>0</v>
      </c>
      <c r="X130" s="278"/>
      <c r="Y130" s="278"/>
      <c r="Z130" s="278"/>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78"/>
      <c r="AW130" s="278"/>
      <c r="AX130" s="278"/>
      <c r="AY130" s="278"/>
      <c r="AZ130" s="278"/>
      <c r="BA130" s="290"/>
      <c r="BB130" s="290"/>
    </row>
    <row r="131" spans="1:136" s="261" customFormat="1" ht="36" hidden="1" x14ac:dyDescent="0.35">
      <c r="A131" s="299" t="s">
        <v>152</v>
      </c>
      <c r="B131" s="300" t="s">
        <v>774</v>
      </c>
      <c r="C131" s="299" t="s">
        <v>157</v>
      </c>
      <c r="D131" s="274" t="s">
        <v>852</v>
      </c>
      <c r="E131" s="301" t="s">
        <v>499</v>
      </c>
      <c r="F131" s="302" t="s">
        <v>232</v>
      </c>
      <c r="G131" s="300" t="s">
        <v>229</v>
      </c>
      <c r="H131" s="278" t="s">
        <v>698</v>
      </c>
      <c r="I131" s="268" t="s">
        <v>1269</v>
      </c>
      <c r="J131" s="269" t="s">
        <v>882</v>
      </c>
      <c r="K131" s="269" t="s">
        <v>880</v>
      </c>
      <c r="L131" s="269"/>
      <c r="M131" s="269" t="s">
        <v>845</v>
      </c>
      <c r="N131" s="303">
        <v>45565</v>
      </c>
      <c r="O131" s="303" t="s">
        <v>887</v>
      </c>
      <c r="P131" s="304" t="s">
        <v>156</v>
      </c>
      <c r="Q131" s="305">
        <v>4</v>
      </c>
      <c r="R131" s="305" t="s">
        <v>155</v>
      </c>
      <c r="S131" s="305" t="s">
        <v>154</v>
      </c>
      <c r="T131" s="306">
        <v>5</v>
      </c>
      <c r="U131" s="290"/>
      <c r="V131" s="290"/>
      <c r="W131" s="290"/>
      <c r="X131" s="258"/>
      <c r="Y131" s="258"/>
      <c r="Z131" s="258"/>
      <c r="AA131" s="258"/>
      <c r="AB131" s="258"/>
      <c r="AC131" s="258"/>
      <c r="AD131" s="258"/>
      <c r="AE131" s="258"/>
      <c r="AF131" s="258"/>
      <c r="AG131" s="258"/>
      <c r="AH131" s="258"/>
      <c r="AI131" s="258"/>
      <c r="AJ131" s="258"/>
      <c r="AK131" s="258"/>
      <c r="AL131" s="258"/>
      <c r="AM131" s="258"/>
      <c r="AN131" s="258"/>
      <c r="AO131" s="258"/>
      <c r="AP131" s="258"/>
      <c r="AQ131" s="258"/>
      <c r="AR131" s="258"/>
      <c r="AS131" s="258"/>
      <c r="AT131" s="258"/>
      <c r="AU131" s="258"/>
      <c r="AV131" s="258"/>
      <c r="AW131" s="258"/>
      <c r="AX131" s="258"/>
      <c r="AY131" s="258"/>
      <c r="AZ131" s="258"/>
      <c r="BA131" s="258"/>
      <c r="BB131" s="258"/>
    </row>
    <row r="132" spans="1:136" s="261" customFormat="1" ht="36" hidden="1" x14ac:dyDescent="0.35">
      <c r="A132" s="519" t="s">
        <v>152</v>
      </c>
      <c r="B132" s="520" t="s">
        <v>774</v>
      </c>
      <c r="C132" s="519" t="s">
        <v>157</v>
      </c>
      <c r="D132" s="521" t="s">
        <v>852</v>
      </c>
      <c r="E132" s="522" t="s">
        <v>499</v>
      </c>
      <c r="F132" s="523" t="s">
        <v>232</v>
      </c>
      <c r="G132" s="520" t="s">
        <v>229</v>
      </c>
      <c r="H132" s="278" t="s">
        <v>700</v>
      </c>
      <c r="I132" s="508" t="s">
        <v>1269</v>
      </c>
      <c r="J132" s="506" t="s">
        <v>882</v>
      </c>
      <c r="K132" s="506" t="s">
        <v>880</v>
      </c>
      <c r="L132" s="269"/>
      <c r="M132" s="269" t="s">
        <v>845</v>
      </c>
      <c r="N132" s="524">
        <v>45565</v>
      </c>
      <c r="O132" s="524" t="s">
        <v>887</v>
      </c>
      <c r="P132" s="304" t="s">
        <v>156</v>
      </c>
      <c r="Q132" s="525" t="s">
        <v>155</v>
      </c>
      <c r="R132" s="525" t="s">
        <v>154</v>
      </c>
      <c r="S132" s="526">
        <v>5</v>
      </c>
      <c r="T132" s="511"/>
      <c r="U132" s="513"/>
      <c r="V132" s="258"/>
      <c r="W132" s="258"/>
      <c r="X132" s="258"/>
      <c r="Y132" s="258"/>
      <c r="Z132" s="258"/>
      <c r="AA132" s="513"/>
      <c r="AB132" s="258"/>
      <c r="AC132" s="258"/>
      <c r="AD132" s="258"/>
      <c r="AE132" s="258"/>
      <c r="AF132" s="258"/>
      <c r="AG132" s="258"/>
      <c r="AH132" s="258"/>
      <c r="AI132" s="258"/>
      <c r="AJ132" s="258"/>
      <c r="AK132" s="258"/>
      <c r="AL132" s="258"/>
      <c r="AM132" s="258"/>
      <c r="AN132" s="258"/>
      <c r="AO132" s="258"/>
      <c r="AP132" s="258"/>
      <c r="AQ132" s="258"/>
      <c r="AR132" s="258"/>
      <c r="AS132" s="258"/>
      <c r="AT132" s="258"/>
      <c r="AU132" s="258"/>
      <c r="AV132" s="258"/>
      <c r="AW132" s="258"/>
      <c r="AX132" s="258"/>
      <c r="AY132" s="258"/>
      <c r="AZ132" s="258"/>
      <c r="BA132" s="513"/>
      <c r="BB132" s="513"/>
    </row>
    <row r="133" spans="1:136" s="339" customFormat="1" ht="60" x14ac:dyDescent="0.35">
      <c r="A133" s="304" t="s">
        <v>152</v>
      </c>
      <c r="B133" s="304" t="s">
        <v>774</v>
      </c>
      <c r="C133" s="304" t="s">
        <v>157</v>
      </c>
      <c r="D133" s="342" t="s">
        <v>156</v>
      </c>
      <c r="E133" s="304" t="s">
        <v>498</v>
      </c>
      <c r="F133" s="304" t="s">
        <v>730</v>
      </c>
      <c r="G133" s="304" t="s">
        <v>186</v>
      </c>
      <c r="H133" s="342" t="s">
        <v>696</v>
      </c>
      <c r="I133" s="468">
        <v>1</v>
      </c>
      <c r="J133" s="342" t="s">
        <v>839</v>
      </c>
      <c r="K133" s="342" t="s">
        <v>1120</v>
      </c>
      <c r="L133" s="388"/>
      <c r="M133" s="375" t="s">
        <v>603</v>
      </c>
      <c r="N133" s="467">
        <v>45565</v>
      </c>
      <c r="O133" s="467" t="s">
        <v>888</v>
      </c>
      <c r="P133" s="389" t="s">
        <v>156</v>
      </c>
      <c r="Q133" s="304" t="s">
        <v>72</v>
      </c>
      <c r="R133" s="304" t="s">
        <v>80</v>
      </c>
      <c r="S133" s="304">
        <v>3</v>
      </c>
      <c r="T133" s="304" t="s">
        <v>155</v>
      </c>
      <c r="U133" s="304" t="s">
        <v>154</v>
      </c>
      <c r="V133" s="304">
        <v>1</v>
      </c>
      <c r="W133" s="390">
        <v>1</v>
      </c>
      <c r="X133" s="305">
        <v>1</v>
      </c>
      <c r="Y133" s="305">
        <v>1</v>
      </c>
      <c r="Z133" s="376">
        <v>1</v>
      </c>
      <c r="AA133" s="463">
        <f>SUM(V133:Z133)</f>
        <v>5</v>
      </c>
      <c r="AB133" s="383" t="str">
        <f t="shared" ref="AB133:AE134" si="209">IF(AV$7=H133,$K133,0)</f>
        <v>Forty stream protection projects were funded [with cost share] in FY 2019.</v>
      </c>
      <c r="AC133" s="298">
        <f t="shared" si="209"/>
        <v>0</v>
      </c>
      <c r="AD133" s="298">
        <f t="shared" si="209"/>
        <v>0</v>
      </c>
      <c r="AE133" s="298">
        <f t="shared" si="209"/>
        <v>0</v>
      </c>
      <c r="AF133" s="298">
        <f>IF(AZ$7=M133,$K133,0)</f>
        <v>0</v>
      </c>
      <c r="AG133" s="355" t="str">
        <f t="shared" ref="AG133:AJ134" si="210">IF(AV$7=H133,$J133,0)</f>
        <v>Active</v>
      </c>
      <c r="AH133" s="298">
        <f t="shared" si="210"/>
        <v>0</v>
      </c>
      <c r="AI133" s="298">
        <f t="shared" si="210"/>
        <v>0</v>
      </c>
      <c r="AJ133" s="298">
        <f t="shared" si="210"/>
        <v>0</v>
      </c>
      <c r="AK133" s="298">
        <f>IF(AZ$7=M133,$J133,0)</f>
        <v>0</v>
      </c>
      <c r="AL133" s="355" t="str">
        <f t="shared" ref="AL133:AO134" si="211">IF(AV$7=H133,$D133,0)</f>
        <v>DOF</v>
      </c>
      <c r="AM133" s="298">
        <f t="shared" si="211"/>
        <v>0</v>
      </c>
      <c r="AN133" s="298">
        <f t="shared" si="211"/>
        <v>0</v>
      </c>
      <c r="AO133" s="298">
        <f t="shared" si="211"/>
        <v>0</v>
      </c>
      <c r="AP133" s="298">
        <f>IF(AZ$7=M133,$D133,0)</f>
        <v>0</v>
      </c>
      <c r="AQ133" s="298" t="str">
        <f t="shared" ref="AQ133:AT134" si="212">IF(AV$7=H133,$M133,0)</f>
        <v>Rick Hill</v>
      </c>
      <c r="AR133" s="298">
        <f t="shared" si="212"/>
        <v>0</v>
      </c>
      <c r="AS133" s="298">
        <f t="shared" si="212"/>
        <v>0</v>
      </c>
      <c r="AT133" s="298">
        <f t="shared" si="212"/>
        <v>0</v>
      </c>
      <c r="AU133" s="298">
        <f>IF(AZ$7=M133,$M133,0)</f>
        <v>0</v>
      </c>
      <c r="AV133" s="461">
        <f t="shared" ref="AV133" si="213">IF(AV$7=H133,$I133,0)</f>
        <v>1</v>
      </c>
      <c r="AW133" s="298">
        <f t="shared" ref="AW133" si="214">IF(AW$7=I133,$I133,0)</f>
        <v>0</v>
      </c>
      <c r="AX133" s="298">
        <f t="shared" ref="AX133" si="215">IF(AX$7=J133,$I133,0)</f>
        <v>0</v>
      </c>
      <c r="AY133" s="298">
        <f t="shared" ref="AY133" si="216">IF(AY$7=K133,$I133,0)</f>
        <v>0</v>
      </c>
      <c r="AZ133" s="372">
        <f>IF(AZ$7=M133,$I133,0)</f>
        <v>0</v>
      </c>
      <c r="BA133" s="465">
        <f>SUM(AV133:AZ133)</f>
        <v>1</v>
      </c>
      <c r="BB133" s="433">
        <f>BA133/AA133</f>
        <v>0.2</v>
      </c>
      <c r="BC133" s="273"/>
      <c r="BD133" s="273"/>
      <c r="BE133" s="273"/>
      <c r="BF133" s="273"/>
      <c r="BG133" s="273"/>
      <c r="BH133" s="273"/>
      <c r="BI133" s="273"/>
      <c r="BJ133" s="273"/>
      <c r="BK133" s="273"/>
      <c r="BL133" s="273"/>
      <c r="BM133" s="273"/>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73"/>
      <c r="DQ133" s="273"/>
      <c r="DR133" s="273"/>
      <c r="DS133" s="273"/>
      <c r="DT133" s="273"/>
      <c r="DU133" s="273"/>
      <c r="DV133" s="273"/>
      <c r="DW133" s="273"/>
      <c r="DX133" s="273"/>
      <c r="DY133" s="273"/>
      <c r="DZ133" s="273"/>
      <c r="EA133" s="273"/>
      <c r="EB133" s="273"/>
      <c r="EC133" s="273"/>
      <c r="ED133" s="273"/>
      <c r="EE133" s="273"/>
      <c r="EF133" s="273"/>
    </row>
    <row r="134" spans="1:136" s="261" customFormat="1" ht="36" hidden="1" x14ac:dyDescent="0.35">
      <c r="A134" s="414" t="s">
        <v>152</v>
      </c>
      <c r="B134" s="415" t="s">
        <v>774</v>
      </c>
      <c r="C134" s="414" t="s">
        <v>157</v>
      </c>
      <c r="D134" s="416" t="s">
        <v>852</v>
      </c>
      <c r="E134" s="417" t="s">
        <v>498</v>
      </c>
      <c r="F134" s="418" t="s">
        <v>730</v>
      </c>
      <c r="G134" s="415" t="s">
        <v>186</v>
      </c>
      <c r="H134" s="400" t="s">
        <v>699</v>
      </c>
      <c r="I134" s="401" t="s">
        <v>1269</v>
      </c>
      <c r="J134" s="397" t="s">
        <v>882</v>
      </c>
      <c r="K134" s="397" t="s">
        <v>880</v>
      </c>
      <c r="L134" s="269"/>
      <c r="M134" s="269" t="s">
        <v>845</v>
      </c>
      <c r="N134" s="419">
        <v>45565</v>
      </c>
      <c r="O134" s="419" t="s">
        <v>888</v>
      </c>
      <c r="P134" s="304" t="s">
        <v>156</v>
      </c>
      <c r="Q134" s="420" t="s">
        <v>72</v>
      </c>
      <c r="R134" s="420" t="s">
        <v>80</v>
      </c>
      <c r="S134" s="420">
        <v>3</v>
      </c>
      <c r="T134" s="420" t="s">
        <v>155</v>
      </c>
      <c r="U134" s="420" t="s">
        <v>154</v>
      </c>
      <c r="V134" s="420">
        <v>1</v>
      </c>
      <c r="W134" s="305">
        <v>1</v>
      </c>
      <c r="X134" s="305">
        <v>1</v>
      </c>
      <c r="Y134" s="305">
        <v>1</v>
      </c>
      <c r="Z134" s="305">
        <v>1</v>
      </c>
      <c r="AA134" s="421">
        <f>SUM(V134:Z134)</f>
        <v>5</v>
      </c>
      <c r="AB134" s="298">
        <f t="shared" si="209"/>
        <v>0</v>
      </c>
      <c r="AC134" s="298">
        <f t="shared" si="209"/>
        <v>0</v>
      </c>
      <c r="AD134" s="298">
        <f t="shared" si="209"/>
        <v>0</v>
      </c>
      <c r="AE134" s="298">
        <f t="shared" si="209"/>
        <v>0</v>
      </c>
      <c r="AF134" s="298">
        <f>IF(AZ$7=M134,$K134,0)</f>
        <v>0</v>
      </c>
      <c r="AG134" s="298">
        <f t="shared" si="210"/>
        <v>0</v>
      </c>
      <c r="AH134" s="298">
        <f t="shared" si="210"/>
        <v>0</v>
      </c>
      <c r="AI134" s="298">
        <f t="shared" si="210"/>
        <v>0</v>
      </c>
      <c r="AJ134" s="298">
        <f t="shared" si="210"/>
        <v>0</v>
      </c>
      <c r="AK134" s="298">
        <f>IF(AZ$7=M134,$J134,0)</f>
        <v>0</v>
      </c>
      <c r="AL134" s="298">
        <f t="shared" si="211"/>
        <v>0</v>
      </c>
      <c r="AM134" s="298">
        <f t="shared" si="211"/>
        <v>0</v>
      </c>
      <c r="AN134" s="298">
        <f t="shared" si="211"/>
        <v>0</v>
      </c>
      <c r="AO134" s="298">
        <f t="shared" si="211"/>
        <v>0</v>
      </c>
      <c r="AP134" s="298">
        <f>IF(AZ$7=M134,$D134,0)</f>
        <v>0</v>
      </c>
      <c r="AQ134" s="298">
        <f t="shared" si="212"/>
        <v>0</v>
      </c>
      <c r="AR134" s="298">
        <f t="shared" si="212"/>
        <v>0</v>
      </c>
      <c r="AS134" s="298">
        <f t="shared" si="212"/>
        <v>0</v>
      </c>
      <c r="AT134" s="298">
        <f t="shared" si="212"/>
        <v>0</v>
      </c>
      <c r="AU134" s="298">
        <f>IF(AZ$7=M134,$M134,0)</f>
        <v>0</v>
      </c>
      <c r="AV134" s="306">
        <f t="shared" ref="AV134:AY134" si="217">IF(AV$7=H134,$I134,0)</f>
        <v>0</v>
      </c>
      <c r="AW134" s="306">
        <f t="shared" si="217"/>
        <v>0</v>
      </c>
      <c r="AX134" s="306">
        <f t="shared" si="217"/>
        <v>0</v>
      </c>
      <c r="AY134" s="306">
        <f t="shared" si="217"/>
        <v>0</v>
      </c>
      <c r="AZ134" s="306">
        <f>IF(AZ$7=M134,$I134,0)</f>
        <v>0</v>
      </c>
      <c r="BA134" s="422">
        <f>SUM(AV134:AZ134)</f>
        <v>0</v>
      </c>
      <c r="BB134" s="423">
        <f>BA134/AA134</f>
        <v>0</v>
      </c>
    </row>
    <row r="135" spans="1:136" s="261" customFormat="1" ht="36" hidden="1" x14ac:dyDescent="0.35">
      <c r="A135" s="299" t="s">
        <v>152</v>
      </c>
      <c r="B135" s="300" t="s">
        <v>774</v>
      </c>
      <c r="C135" s="299" t="s">
        <v>157</v>
      </c>
      <c r="D135" s="274" t="s">
        <v>852</v>
      </c>
      <c r="E135" s="301" t="s">
        <v>498</v>
      </c>
      <c r="F135" s="302" t="s">
        <v>730</v>
      </c>
      <c r="G135" s="300" t="s">
        <v>186</v>
      </c>
      <c r="H135" s="278" t="s">
        <v>697</v>
      </c>
      <c r="I135" s="268" t="s">
        <v>1269</v>
      </c>
      <c r="J135" s="269" t="s">
        <v>882</v>
      </c>
      <c r="K135" s="269" t="s">
        <v>880</v>
      </c>
      <c r="L135" s="269"/>
      <c r="M135" s="269" t="s">
        <v>845</v>
      </c>
      <c r="N135" s="303">
        <v>45565</v>
      </c>
      <c r="O135" s="303" t="s">
        <v>888</v>
      </c>
      <c r="P135" s="304" t="s">
        <v>156</v>
      </c>
      <c r="Q135" s="305" t="s">
        <v>80</v>
      </c>
      <c r="R135" s="305">
        <v>3</v>
      </c>
      <c r="S135" s="305" t="s">
        <v>155</v>
      </c>
      <c r="T135" s="305" t="s">
        <v>154</v>
      </c>
      <c r="U135" s="306">
        <v>5</v>
      </c>
      <c r="V135" s="307">
        <v>0</v>
      </c>
      <c r="W135" s="308">
        <v>0</v>
      </c>
      <c r="X135" s="278"/>
      <c r="Y135" s="278"/>
      <c r="Z135" s="278"/>
      <c r="AA135" s="290"/>
      <c r="AB135" s="290"/>
      <c r="AC135" s="290"/>
      <c r="AD135" s="290"/>
      <c r="AE135" s="290"/>
      <c r="AF135" s="290"/>
      <c r="AG135" s="290"/>
      <c r="AH135" s="290"/>
      <c r="AI135" s="290"/>
      <c r="AJ135" s="290"/>
      <c r="AK135" s="290"/>
      <c r="AL135" s="290"/>
      <c r="AM135" s="290"/>
      <c r="AN135" s="290"/>
      <c r="AO135" s="290"/>
      <c r="AP135" s="290"/>
      <c r="AQ135" s="290"/>
      <c r="AR135" s="290"/>
      <c r="AS135" s="290"/>
      <c r="AT135" s="290"/>
      <c r="AU135" s="290"/>
      <c r="AV135" s="278"/>
      <c r="AW135" s="278"/>
      <c r="AX135" s="278"/>
      <c r="AY135" s="278"/>
      <c r="AZ135" s="278"/>
      <c r="BA135" s="290"/>
      <c r="BB135" s="290"/>
    </row>
    <row r="136" spans="1:136" s="261" customFormat="1" ht="36" hidden="1" x14ac:dyDescent="0.35">
      <c r="A136" s="299" t="s">
        <v>152</v>
      </c>
      <c r="B136" s="300" t="s">
        <v>774</v>
      </c>
      <c r="C136" s="299" t="s">
        <v>157</v>
      </c>
      <c r="D136" s="274" t="s">
        <v>852</v>
      </c>
      <c r="E136" s="301" t="s">
        <v>498</v>
      </c>
      <c r="F136" s="302" t="s">
        <v>730</v>
      </c>
      <c r="G136" s="300" t="s">
        <v>186</v>
      </c>
      <c r="H136" s="278" t="s">
        <v>698</v>
      </c>
      <c r="I136" s="268" t="s">
        <v>1269</v>
      </c>
      <c r="J136" s="269" t="s">
        <v>882</v>
      </c>
      <c r="K136" s="269" t="s">
        <v>880</v>
      </c>
      <c r="L136" s="269"/>
      <c r="M136" s="269" t="s">
        <v>845</v>
      </c>
      <c r="N136" s="303">
        <v>45565</v>
      </c>
      <c r="O136" s="303" t="s">
        <v>888</v>
      </c>
      <c r="P136" s="304" t="s">
        <v>156</v>
      </c>
      <c r="Q136" s="305">
        <v>3</v>
      </c>
      <c r="R136" s="305" t="s">
        <v>155</v>
      </c>
      <c r="S136" s="305" t="s">
        <v>154</v>
      </c>
      <c r="T136" s="306">
        <v>5</v>
      </c>
      <c r="U136" s="290"/>
      <c r="V136" s="290"/>
      <c r="W136" s="290"/>
      <c r="X136" s="258"/>
      <c r="Y136" s="258"/>
      <c r="Z136" s="258"/>
      <c r="AA136" s="258"/>
      <c r="AB136" s="258"/>
      <c r="AC136" s="258"/>
      <c r="AD136" s="258"/>
      <c r="AE136" s="258"/>
      <c r="AF136" s="258"/>
      <c r="AG136" s="258"/>
      <c r="AH136" s="258"/>
      <c r="AI136" s="258"/>
      <c r="AJ136" s="258"/>
      <c r="AK136" s="258"/>
      <c r="AL136" s="258"/>
      <c r="AM136" s="258"/>
      <c r="AN136" s="258"/>
      <c r="AO136" s="258"/>
      <c r="AP136" s="258"/>
      <c r="AQ136" s="258"/>
      <c r="AR136" s="258"/>
      <c r="AS136" s="258"/>
      <c r="AT136" s="258"/>
      <c r="AU136" s="258"/>
      <c r="AV136" s="258"/>
      <c r="AW136" s="258"/>
      <c r="AX136" s="258"/>
      <c r="AY136" s="258"/>
      <c r="AZ136" s="258"/>
      <c r="BA136" s="258"/>
      <c r="BB136" s="258"/>
    </row>
    <row r="137" spans="1:136" s="261" customFormat="1" ht="36" hidden="1" x14ac:dyDescent="0.35">
      <c r="A137" s="519" t="s">
        <v>152</v>
      </c>
      <c r="B137" s="520" t="s">
        <v>774</v>
      </c>
      <c r="C137" s="519" t="s">
        <v>157</v>
      </c>
      <c r="D137" s="521" t="s">
        <v>852</v>
      </c>
      <c r="E137" s="522" t="s">
        <v>498</v>
      </c>
      <c r="F137" s="523" t="s">
        <v>730</v>
      </c>
      <c r="G137" s="520" t="s">
        <v>186</v>
      </c>
      <c r="H137" s="278" t="s">
        <v>700</v>
      </c>
      <c r="I137" s="508" t="s">
        <v>1269</v>
      </c>
      <c r="J137" s="506" t="s">
        <v>882</v>
      </c>
      <c r="K137" s="506" t="s">
        <v>880</v>
      </c>
      <c r="L137" s="269"/>
      <c r="M137" s="269" t="s">
        <v>845</v>
      </c>
      <c r="N137" s="524">
        <v>45565</v>
      </c>
      <c r="O137" s="524" t="s">
        <v>888</v>
      </c>
      <c r="P137" s="304" t="s">
        <v>156</v>
      </c>
      <c r="Q137" s="525" t="s">
        <v>155</v>
      </c>
      <c r="R137" s="525" t="s">
        <v>154</v>
      </c>
      <c r="S137" s="526">
        <v>5</v>
      </c>
      <c r="T137" s="511"/>
      <c r="U137" s="513"/>
      <c r="V137" s="258"/>
      <c r="W137" s="258"/>
      <c r="X137" s="258"/>
      <c r="Y137" s="258"/>
      <c r="Z137" s="258"/>
      <c r="AA137" s="513"/>
      <c r="AB137" s="258"/>
      <c r="AC137" s="258"/>
      <c r="AD137" s="258"/>
      <c r="AE137" s="258"/>
      <c r="AF137" s="258"/>
      <c r="AG137" s="258"/>
      <c r="AH137" s="258"/>
      <c r="AI137" s="258"/>
      <c r="AJ137" s="258"/>
      <c r="AK137" s="258"/>
      <c r="AL137" s="258"/>
      <c r="AM137" s="258"/>
      <c r="AN137" s="258"/>
      <c r="AO137" s="258"/>
      <c r="AP137" s="258"/>
      <c r="AQ137" s="258"/>
      <c r="AR137" s="258"/>
      <c r="AS137" s="258"/>
      <c r="AT137" s="258"/>
      <c r="AU137" s="258"/>
      <c r="AV137" s="258"/>
      <c r="AW137" s="258"/>
      <c r="AX137" s="258"/>
      <c r="AY137" s="258"/>
      <c r="AZ137" s="258"/>
      <c r="BA137" s="513"/>
      <c r="BB137" s="513"/>
    </row>
    <row r="138" spans="1:136" s="339" customFormat="1" ht="60" x14ac:dyDescent="0.35">
      <c r="A138" s="304" t="s">
        <v>152</v>
      </c>
      <c r="B138" s="304" t="s">
        <v>436</v>
      </c>
      <c r="C138" s="304" t="s">
        <v>160</v>
      </c>
      <c r="D138" s="342" t="s">
        <v>156</v>
      </c>
      <c r="E138" s="304" t="s">
        <v>436</v>
      </c>
      <c r="F138" s="304" t="s">
        <v>716</v>
      </c>
      <c r="G138" s="304" t="s">
        <v>728</v>
      </c>
      <c r="H138" s="342" t="s">
        <v>696</v>
      </c>
      <c r="I138" s="468">
        <v>257</v>
      </c>
      <c r="J138" s="342" t="s">
        <v>839</v>
      </c>
      <c r="K138" s="342" t="s">
        <v>1121</v>
      </c>
      <c r="L138" s="388"/>
      <c r="M138" s="375" t="s">
        <v>603</v>
      </c>
      <c r="N138" s="467">
        <v>45565</v>
      </c>
      <c r="O138" s="467" t="s">
        <v>887</v>
      </c>
      <c r="P138" s="389" t="s">
        <v>156</v>
      </c>
      <c r="Q138" s="304" t="s">
        <v>72</v>
      </c>
      <c r="R138" s="304" t="s">
        <v>24</v>
      </c>
      <c r="S138" s="304">
        <v>9</v>
      </c>
      <c r="T138" s="304" t="s">
        <v>159</v>
      </c>
      <c r="U138" s="304" t="s">
        <v>158</v>
      </c>
      <c r="V138" s="304">
        <v>100</v>
      </c>
      <c r="W138" s="304">
        <v>100</v>
      </c>
      <c r="X138" s="304">
        <v>100</v>
      </c>
      <c r="Y138" s="304">
        <v>100</v>
      </c>
      <c r="Z138" s="304">
        <v>100</v>
      </c>
      <c r="AA138" s="463">
        <f>SUM(V138:Z138)</f>
        <v>500</v>
      </c>
      <c r="AB138" s="383" t="str">
        <f t="shared" ref="AB138:AE139" si="218">IF(AV$7=H138,$K138,0)</f>
        <v>VDOF foresters meet with landowners, assess sites, develop site-specific recommendations, and coordinate with contractors and owners to successfully establish buffers through tree planting or natural means. In FY 2020, VDOF recorded riparian forest buffer establishment on 257 sites acres in the Bay watershed.</v>
      </c>
      <c r="AC138" s="298">
        <f t="shared" si="218"/>
        <v>0</v>
      </c>
      <c r="AD138" s="298">
        <f t="shared" si="218"/>
        <v>0</v>
      </c>
      <c r="AE138" s="298">
        <f t="shared" si="218"/>
        <v>0</v>
      </c>
      <c r="AF138" s="298">
        <f>IF(AZ$7=M138,$K138,0)</f>
        <v>0</v>
      </c>
      <c r="AG138" s="355" t="str">
        <f t="shared" ref="AG138:AJ139" si="219">IF(AV$7=H138,$J138,0)</f>
        <v>Active</v>
      </c>
      <c r="AH138" s="298">
        <f t="shared" si="219"/>
        <v>0</v>
      </c>
      <c r="AI138" s="298">
        <f t="shared" si="219"/>
        <v>0</v>
      </c>
      <c r="AJ138" s="298">
        <f t="shared" si="219"/>
        <v>0</v>
      </c>
      <c r="AK138" s="298">
        <f>IF(AZ$7=M138,$J138,0)</f>
        <v>0</v>
      </c>
      <c r="AL138" s="355" t="str">
        <f t="shared" ref="AL138:AO139" si="220">IF(AV$7=H138,$D138,0)</f>
        <v>DOF</v>
      </c>
      <c r="AM138" s="298">
        <f t="shared" si="220"/>
        <v>0</v>
      </c>
      <c r="AN138" s="298">
        <f t="shared" si="220"/>
        <v>0</v>
      </c>
      <c r="AO138" s="298">
        <f t="shared" si="220"/>
        <v>0</v>
      </c>
      <c r="AP138" s="298">
        <f>IF(AZ$7=M138,$D138,0)</f>
        <v>0</v>
      </c>
      <c r="AQ138" s="298" t="str">
        <f t="shared" ref="AQ138:AT139" si="221">IF(AV$7=H138,$M138,0)</f>
        <v>Rick Hill</v>
      </c>
      <c r="AR138" s="298">
        <f t="shared" si="221"/>
        <v>0</v>
      </c>
      <c r="AS138" s="298">
        <f t="shared" si="221"/>
        <v>0</v>
      </c>
      <c r="AT138" s="298">
        <f t="shared" si="221"/>
        <v>0</v>
      </c>
      <c r="AU138" s="298">
        <f>IF(AZ$7=M138,$M138,0)</f>
        <v>0</v>
      </c>
      <c r="AV138" s="461">
        <f t="shared" ref="AV138" si="222">IF(AV$7=H138,$I138,0)</f>
        <v>257</v>
      </c>
      <c r="AW138" s="298">
        <f t="shared" ref="AW138" si="223">IF(AW$7=I138,$I138,0)</f>
        <v>0</v>
      </c>
      <c r="AX138" s="298">
        <f t="shared" ref="AX138" si="224">IF(AX$7=J138,$I138,0)</f>
        <v>0</v>
      </c>
      <c r="AY138" s="298">
        <f t="shared" ref="AY138" si="225">IF(AY$7=K138,$I138,0)</f>
        <v>0</v>
      </c>
      <c r="AZ138" s="372">
        <f>IF(AZ$7=M138,$I138,0)</f>
        <v>0</v>
      </c>
      <c r="BA138" s="465">
        <f>SUM(AV138:AZ138)</f>
        <v>257</v>
      </c>
      <c r="BB138" s="433">
        <f>BA138/AA138</f>
        <v>0.51400000000000001</v>
      </c>
      <c r="BC138" s="273"/>
      <c r="BD138" s="273"/>
      <c r="BE138" s="273"/>
      <c r="BF138" s="273"/>
      <c r="BG138" s="273"/>
      <c r="BH138" s="273"/>
      <c r="BI138" s="273"/>
      <c r="BJ138" s="273"/>
      <c r="BK138" s="273"/>
      <c r="BL138" s="273"/>
      <c r="BM138" s="273"/>
      <c r="BN138" s="273"/>
      <c r="BO138" s="273"/>
      <c r="BP138" s="273"/>
      <c r="BQ138" s="273"/>
      <c r="BR138" s="273"/>
      <c r="BS138" s="273"/>
      <c r="BT138" s="273"/>
      <c r="BU138" s="273"/>
      <c r="BV138" s="273"/>
      <c r="BW138" s="273"/>
      <c r="BX138" s="273"/>
      <c r="BY138" s="273"/>
      <c r="BZ138" s="273"/>
      <c r="CA138" s="273"/>
      <c r="CB138" s="273"/>
      <c r="CC138" s="273"/>
      <c r="CD138" s="273"/>
      <c r="CE138" s="273"/>
      <c r="CF138" s="273"/>
      <c r="CG138" s="273"/>
      <c r="CH138" s="273"/>
      <c r="CI138" s="273"/>
      <c r="CJ138" s="273"/>
      <c r="CK138" s="273"/>
      <c r="CL138" s="273"/>
      <c r="CM138" s="273"/>
      <c r="CN138" s="273"/>
      <c r="CO138" s="273"/>
      <c r="CP138" s="273"/>
      <c r="CQ138" s="273"/>
      <c r="CR138" s="273"/>
      <c r="CS138" s="273"/>
      <c r="CT138" s="273"/>
      <c r="CU138" s="273"/>
      <c r="CV138" s="273"/>
      <c r="CW138" s="273"/>
      <c r="CX138" s="273"/>
      <c r="CY138" s="273"/>
      <c r="CZ138" s="273"/>
      <c r="DA138" s="273"/>
      <c r="DB138" s="273"/>
      <c r="DC138" s="273"/>
      <c r="DD138" s="273"/>
      <c r="DE138" s="273"/>
      <c r="DF138" s="273"/>
      <c r="DG138" s="273"/>
      <c r="DH138" s="273"/>
      <c r="DI138" s="273"/>
      <c r="DJ138" s="273"/>
      <c r="DK138" s="273"/>
      <c r="DL138" s="273"/>
      <c r="DM138" s="273"/>
      <c r="DN138" s="273"/>
      <c r="DO138" s="273"/>
      <c r="DP138" s="273"/>
      <c r="DQ138" s="273"/>
      <c r="DR138" s="273"/>
      <c r="DS138" s="273"/>
      <c r="DT138" s="273"/>
      <c r="DU138" s="273"/>
      <c r="DV138" s="273"/>
      <c r="DW138" s="273"/>
      <c r="DX138" s="273"/>
      <c r="DY138" s="273"/>
      <c r="DZ138" s="273"/>
      <c r="EA138" s="273"/>
      <c r="EB138" s="273"/>
      <c r="EC138" s="273"/>
      <c r="ED138" s="273"/>
      <c r="EE138" s="273"/>
      <c r="EF138" s="273"/>
    </row>
    <row r="139" spans="1:136" s="261" customFormat="1" ht="48" hidden="1" x14ac:dyDescent="0.35">
      <c r="A139" s="414" t="s">
        <v>152</v>
      </c>
      <c r="B139" s="415" t="s">
        <v>436</v>
      </c>
      <c r="C139" s="414" t="s">
        <v>160</v>
      </c>
      <c r="D139" s="416" t="s">
        <v>852</v>
      </c>
      <c r="E139" s="417" t="s">
        <v>436</v>
      </c>
      <c r="F139" s="418" t="s">
        <v>716</v>
      </c>
      <c r="G139" s="415" t="s">
        <v>728</v>
      </c>
      <c r="H139" s="400" t="s">
        <v>699</v>
      </c>
      <c r="I139" s="401" t="s">
        <v>1269</v>
      </c>
      <c r="J139" s="397" t="s">
        <v>882</v>
      </c>
      <c r="K139" s="397" t="s">
        <v>880</v>
      </c>
      <c r="L139" s="269"/>
      <c r="M139" s="269" t="s">
        <v>845</v>
      </c>
      <c r="N139" s="419">
        <v>45565</v>
      </c>
      <c r="O139" s="419" t="s">
        <v>887</v>
      </c>
      <c r="P139" s="304" t="s">
        <v>156</v>
      </c>
      <c r="Q139" s="420" t="s">
        <v>72</v>
      </c>
      <c r="R139" s="420" t="s">
        <v>24</v>
      </c>
      <c r="S139" s="420">
        <v>9</v>
      </c>
      <c r="T139" s="420" t="s">
        <v>159</v>
      </c>
      <c r="U139" s="420" t="s">
        <v>158</v>
      </c>
      <c r="V139" s="420">
        <v>1</v>
      </c>
      <c r="W139" s="305">
        <v>1</v>
      </c>
      <c r="X139" s="305">
        <v>1</v>
      </c>
      <c r="Y139" s="305">
        <v>1</v>
      </c>
      <c r="Z139" s="305">
        <v>1</v>
      </c>
      <c r="AA139" s="421">
        <f>SUM(V139:Z139)</f>
        <v>5</v>
      </c>
      <c r="AB139" s="298">
        <f t="shared" si="218"/>
        <v>0</v>
      </c>
      <c r="AC139" s="298">
        <f t="shared" si="218"/>
        <v>0</v>
      </c>
      <c r="AD139" s="298">
        <f t="shared" si="218"/>
        <v>0</v>
      </c>
      <c r="AE139" s="298">
        <f t="shared" si="218"/>
        <v>0</v>
      </c>
      <c r="AF139" s="298">
        <f>IF(AZ$7=M139,$K139,0)</f>
        <v>0</v>
      </c>
      <c r="AG139" s="298">
        <f t="shared" si="219"/>
        <v>0</v>
      </c>
      <c r="AH139" s="298">
        <f t="shared" si="219"/>
        <v>0</v>
      </c>
      <c r="AI139" s="298">
        <f t="shared" si="219"/>
        <v>0</v>
      </c>
      <c r="AJ139" s="298">
        <f t="shared" si="219"/>
        <v>0</v>
      </c>
      <c r="AK139" s="298">
        <f>IF(AZ$7=M139,$J139,0)</f>
        <v>0</v>
      </c>
      <c r="AL139" s="298">
        <f t="shared" si="220"/>
        <v>0</v>
      </c>
      <c r="AM139" s="298">
        <f t="shared" si="220"/>
        <v>0</v>
      </c>
      <c r="AN139" s="298">
        <f t="shared" si="220"/>
        <v>0</v>
      </c>
      <c r="AO139" s="298">
        <f t="shared" si="220"/>
        <v>0</v>
      </c>
      <c r="AP139" s="298">
        <f>IF(AZ$7=M139,$D139,0)</f>
        <v>0</v>
      </c>
      <c r="AQ139" s="298">
        <f t="shared" si="221"/>
        <v>0</v>
      </c>
      <c r="AR139" s="298">
        <f t="shared" si="221"/>
        <v>0</v>
      </c>
      <c r="AS139" s="298">
        <f t="shared" si="221"/>
        <v>0</v>
      </c>
      <c r="AT139" s="298">
        <f t="shared" si="221"/>
        <v>0</v>
      </c>
      <c r="AU139" s="298">
        <f>IF(AZ$7=M139,$M139,0)</f>
        <v>0</v>
      </c>
      <c r="AV139" s="306">
        <f t="shared" ref="AV139:AY139" si="226">IF(AV$7=H139,$I139,0)</f>
        <v>0</v>
      </c>
      <c r="AW139" s="306">
        <f t="shared" si="226"/>
        <v>0</v>
      </c>
      <c r="AX139" s="306">
        <f t="shared" si="226"/>
        <v>0</v>
      </c>
      <c r="AY139" s="306">
        <f t="shared" si="226"/>
        <v>0</v>
      </c>
      <c r="AZ139" s="306">
        <f>IF(AZ$7=M139,$I139,0)</f>
        <v>0</v>
      </c>
      <c r="BA139" s="422">
        <f>SUM(AV139:AZ139)</f>
        <v>0</v>
      </c>
      <c r="BB139" s="423">
        <f>BA139/AA139</f>
        <v>0</v>
      </c>
    </row>
    <row r="140" spans="1:136" s="261" customFormat="1" ht="48" hidden="1" x14ac:dyDescent="0.35">
      <c r="A140" s="299" t="s">
        <v>152</v>
      </c>
      <c r="B140" s="300" t="s">
        <v>436</v>
      </c>
      <c r="C140" s="299" t="s">
        <v>160</v>
      </c>
      <c r="D140" s="274" t="s">
        <v>852</v>
      </c>
      <c r="E140" s="301" t="s">
        <v>436</v>
      </c>
      <c r="F140" s="302" t="s">
        <v>716</v>
      </c>
      <c r="G140" s="300" t="s">
        <v>728</v>
      </c>
      <c r="H140" s="278" t="s">
        <v>697</v>
      </c>
      <c r="I140" s="268" t="s">
        <v>1269</v>
      </c>
      <c r="J140" s="269" t="s">
        <v>882</v>
      </c>
      <c r="K140" s="269" t="s">
        <v>880</v>
      </c>
      <c r="L140" s="269"/>
      <c r="M140" s="269" t="s">
        <v>845</v>
      </c>
      <c r="N140" s="303">
        <v>45565</v>
      </c>
      <c r="O140" s="303" t="s">
        <v>887</v>
      </c>
      <c r="P140" s="304" t="s">
        <v>156</v>
      </c>
      <c r="Q140" s="305" t="s">
        <v>24</v>
      </c>
      <c r="R140" s="305">
        <v>9</v>
      </c>
      <c r="S140" s="305" t="s">
        <v>159</v>
      </c>
      <c r="T140" s="305" t="s">
        <v>158</v>
      </c>
      <c r="U140" s="306">
        <v>5</v>
      </c>
      <c r="V140" s="307">
        <v>0</v>
      </c>
      <c r="W140" s="308">
        <v>0</v>
      </c>
      <c r="X140" s="278"/>
      <c r="Y140" s="278"/>
      <c r="Z140" s="278"/>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78"/>
      <c r="AW140" s="278"/>
      <c r="AX140" s="278"/>
      <c r="AY140" s="278"/>
      <c r="AZ140" s="278"/>
      <c r="BA140" s="290"/>
      <c r="BB140" s="290"/>
    </row>
    <row r="141" spans="1:136" s="261" customFormat="1" ht="48" hidden="1" x14ac:dyDescent="0.35">
      <c r="A141" s="299" t="s">
        <v>152</v>
      </c>
      <c r="B141" s="300" t="s">
        <v>436</v>
      </c>
      <c r="C141" s="299" t="s">
        <v>160</v>
      </c>
      <c r="D141" s="274" t="s">
        <v>852</v>
      </c>
      <c r="E141" s="301" t="s">
        <v>436</v>
      </c>
      <c r="F141" s="302" t="s">
        <v>716</v>
      </c>
      <c r="G141" s="300" t="s">
        <v>728</v>
      </c>
      <c r="H141" s="278" t="s">
        <v>698</v>
      </c>
      <c r="I141" s="268" t="s">
        <v>1269</v>
      </c>
      <c r="J141" s="269" t="s">
        <v>882</v>
      </c>
      <c r="K141" s="269" t="s">
        <v>880</v>
      </c>
      <c r="L141" s="269"/>
      <c r="M141" s="269" t="s">
        <v>845</v>
      </c>
      <c r="N141" s="303">
        <v>45565</v>
      </c>
      <c r="O141" s="303" t="s">
        <v>887</v>
      </c>
      <c r="P141" s="304" t="s">
        <v>156</v>
      </c>
      <c r="Q141" s="305">
        <v>9</v>
      </c>
      <c r="R141" s="305" t="s">
        <v>159</v>
      </c>
      <c r="S141" s="305" t="s">
        <v>158</v>
      </c>
      <c r="T141" s="306">
        <v>5</v>
      </c>
      <c r="U141" s="290"/>
      <c r="V141" s="290"/>
      <c r="W141" s="290"/>
      <c r="X141" s="258"/>
      <c r="Y141" s="258"/>
      <c r="Z141" s="258"/>
      <c r="AA141" s="258"/>
      <c r="AB141" s="258"/>
      <c r="AC141" s="258"/>
      <c r="AD141" s="258"/>
      <c r="AE141" s="258"/>
      <c r="AF141" s="258"/>
      <c r="AG141" s="258"/>
      <c r="AH141" s="258"/>
      <c r="AI141" s="258"/>
      <c r="AJ141" s="258"/>
      <c r="AK141" s="258"/>
      <c r="AL141" s="258"/>
      <c r="AM141" s="258"/>
      <c r="AN141" s="258"/>
      <c r="AO141" s="258"/>
      <c r="AP141" s="258"/>
      <c r="AQ141" s="258"/>
      <c r="AR141" s="258"/>
      <c r="AS141" s="258"/>
      <c r="AT141" s="258"/>
      <c r="AU141" s="258"/>
      <c r="AV141" s="258"/>
      <c r="AW141" s="258"/>
      <c r="AX141" s="258"/>
      <c r="AY141" s="258"/>
      <c r="AZ141" s="258"/>
      <c r="BA141" s="258"/>
      <c r="BB141" s="258"/>
    </row>
    <row r="142" spans="1:136" s="261" customFormat="1" ht="48" hidden="1" x14ac:dyDescent="0.35">
      <c r="A142" s="519" t="s">
        <v>152</v>
      </c>
      <c r="B142" s="520" t="s">
        <v>436</v>
      </c>
      <c r="C142" s="519" t="s">
        <v>160</v>
      </c>
      <c r="D142" s="521" t="s">
        <v>852</v>
      </c>
      <c r="E142" s="522" t="s">
        <v>436</v>
      </c>
      <c r="F142" s="523" t="s">
        <v>716</v>
      </c>
      <c r="G142" s="520" t="s">
        <v>728</v>
      </c>
      <c r="H142" s="278" t="s">
        <v>700</v>
      </c>
      <c r="I142" s="508" t="s">
        <v>1269</v>
      </c>
      <c r="J142" s="506" t="s">
        <v>882</v>
      </c>
      <c r="K142" s="506" t="s">
        <v>880</v>
      </c>
      <c r="L142" s="269"/>
      <c r="M142" s="269" t="s">
        <v>845</v>
      </c>
      <c r="N142" s="524">
        <v>45565</v>
      </c>
      <c r="O142" s="524" t="s">
        <v>887</v>
      </c>
      <c r="P142" s="304" t="s">
        <v>156</v>
      </c>
      <c r="Q142" s="525" t="s">
        <v>159</v>
      </c>
      <c r="R142" s="525" t="s">
        <v>158</v>
      </c>
      <c r="S142" s="526">
        <v>5</v>
      </c>
      <c r="T142" s="511"/>
      <c r="U142" s="513"/>
      <c r="V142" s="258"/>
      <c r="W142" s="258"/>
      <c r="X142" s="258"/>
      <c r="Y142" s="258"/>
      <c r="Z142" s="258"/>
      <c r="AA142" s="513"/>
      <c r="AB142" s="258"/>
      <c r="AC142" s="258"/>
      <c r="AD142" s="258"/>
      <c r="AE142" s="258"/>
      <c r="AF142" s="258"/>
      <c r="AG142" s="258"/>
      <c r="AH142" s="258"/>
      <c r="AI142" s="258"/>
      <c r="AJ142" s="258"/>
      <c r="AK142" s="258"/>
      <c r="AL142" s="258"/>
      <c r="AM142" s="258"/>
      <c r="AN142" s="258"/>
      <c r="AO142" s="258"/>
      <c r="AP142" s="258"/>
      <c r="AQ142" s="258"/>
      <c r="AR142" s="258"/>
      <c r="AS142" s="258"/>
      <c r="AT142" s="258"/>
      <c r="AU142" s="258"/>
      <c r="AV142" s="258"/>
      <c r="AW142" s="258"/>
      <c r="AX142" s="258"/>
      <c r="AY142" s="258"/>
      <c r="AZ142" s="258"/>
      <c r="BA142" s="513"/>
      <c r="BB142" s="513"/>
    </row>
    <row r="143" spans="1:136" s="339" customFormat="1" ht="84" x14ac:dyDescent="0.35">
      <c r="A143" s="304" t="s">
        <v>152</v>
      </c>
      <c r="B143" s="304" t="s">
        <v>437</v>
      </c>
      <c r="C143" s="304" t="s">
        <v>162</v>
      </c>
      <c r="D143" s="342" t="s">
        <v>156</v>
      </c>
      <c r="E143" s="304" t="s">
        <v>437</v>
      </c>
      <c r="F143" s="304" t="s">
        <v>729</v>
      </c>
      <c r="G143" s="304" t="s">
        <v>1303</v>
      </c>
      <c r="H143" s="342" t="s">
        <v>696</v>
      </c>
      <c r="I143" s="468">
        <v>84000</v>
      </c>
      <c r="J143" s="342" t="s">
        <v>839</v>
      </c>
      <c r="K143" s="342" t="s">
        <v>1130</v>
      </c>
      <c r="L143" s="388"/>
      <c r="M143" s="375" t="s">
        <v>845</v>
      </c>
      <c r="N143" s="467">
        <v>45565</v>
      </c>
      <c r="O143" s="467" t="s">
        <v>887</v>
      </c>
      <c r="P143" s="389" t="s">
        <v>156</v>
      </c>
      <c r="Q143" s="304" t="s">
        <v>72</v>
      </c>
      <c r="R143" s="304" t="s">
        <v>12</v>
      </c>
      <c r="S143" s="304">
        <v>8</v>
      </c>
      <c r="T143" s="304" t="s">
        <v>161</v>
      </c>
      <c r="U143" s="304" t="s">
        <v>55</v>
      </c>
      <c r="V143" s="304">
        <v>83996</v>
      </c>
      <c r="W143" s="390">
        <v>1</v>
      </c>
      <c r="X143" s="305">
        <v>1</v>
      </c>
      <c r="Y143" s="305">
        <v>1</v>
      </c>
      <c r="Z143" s="376">
        <v>1</v>
      </c>
      <c r="AA143" s="463">
        <f>SUM(V143:Z143)</f>
        <v>84000</v>
      </c>
      <c r="AB143" s="383" t="str">
        <f t="shared" ref="AB143:AE144" si="227">IF(AV$7=H143,$K143,0)</f>
        <v>VDOF administers a conservation easement program to assure a sustainable forest resource. Because larger blocks of forest potentially provide the greatest range of functions and values, VDOF easements focus on keeping the forest land base intact, unfragmented, keeping the forest in larger, more manageable and functional acreages. VDOF holds 194 conservation easements in 60 counties and the City of Suffolk that permanently protecting over 84,000 acres of vital forestland. Of these, 117 easements consisting of 30,230 acres lie within the Chesapeake Bay watershed.</v>
      </c>
      <c r="AC143" s="298">
        <f t="shared" si="227"/>
        <v>0</v>
      </c>
      <c r="AD143" s="298">
        <f t="shared" si="227"/>
        <v>0</v>
      </c>
      <c r="AE143" s="298">
        <f t="shared" si="227"/>
        <v>0</v>
      </c>
      <c r="AF143" s="298">
        <f>IF(AZ$7=M143,$K143,0)</f>
        <v>0</v>
      </c>
      <c r="AG143" s="355" t="str">
        <f t="shared" ref="AG143:AJ144" si="228">IF(AV$7=H143,$J143,0)</f>
        <v>Active</v>
      </c>
      <c r="AH143" s="298">
        <f t="shared" si="228"/>
        <v>0</v>
      </c>
      <c r="AI143" s="298">
        <f t="shared" si="228"/>
        <v>0</v>
      </c>
      <c r="AJ143" s="298">
        <f t="shared" si="228"/>
        <v>0</v>
      </c>
      <c r="AK143" s="298">
        <f>IF(AZ$7=M143,$J143,0)</f>
        <v>0</v>
      </c>
      <c r="AL143" s="355" t="str">
        <f t="shared" ref="AL143:AO144" si="229">IF(AV$7=H143,$D143,0)</f>
        <v>DOF</v>
      </c>
      <c r="AM143" s="298">
        <f t="shared" si="229"/>
        <v>0</v>
      </c>
      <c r="AN143" s="298">
        <f t="shared" si="229"/>
        <v>0</v>
      </c>
      <c r="AO143" s="298">
        <f t="shared" si="229"/>
        <v>0</v>
      </c>
      <c r="AP143" s="298">
        <f>IF(AZ$7=M143,$D143,0)</f>
        <v>0</v>
      </c>
      <c r="AQ143" s="298" t="str">
        <f t="shared" ref="AQ143:AT144" si="230">IF(AV$7=H143,$M143,0)</f>
        <v>[DEQ Staff]</v>
      </c>
      <c r="AR143" s="298">
        <f t="shared" si="230"/>
        <v>0</v>
      </c>
      <c r="AS143" s="298">
        <f t="shared" si="230"/>
        <v>0</v>
      </c>
      <c r="AT143" s="298">
        <f t="shared" si="230"/>
        <v>0</v>
      </c>
      <c r="AU143" s="298">
        <f>IF(AZ$7=M143,$M143,0)</f>
        <v>0</v>
      </c>
      <c r="AV143" s="461">
        <f t="shared" ref="AV143" si="231">IF(AV$7=H143,$I143,0)</f>
        <v>84000</v>
      </c>
      <c r="AW143" s="298">
        <f t="shared" ref="AW143" si="232">IF(AW$7=I143,$I143,0)</f>
        <v>0</v>
      </c>
      <c r="AX143" s="298">
        <f t="shared" ref="AX143" si="233">IF(AX$7=J143,$I143,0)</f>
        <v>0</v>
      </c>
      <c r="AY143" s="298">
        <f t="shared" ref="AY143" si="234">IF(AY$7=K143,$I143,0)</f>
        <v>0</v>
      </c>
      <c r="AZ143" s="372">
        <f>IF(AZ$7=M143,$I143,0)</f>
        <v>0</v>
      </c>
      <c r="BA143" s="465">
        <f>SUM(AV143:AZ143)</f>
        <v>84000</v>
      </c>
      <c r="BB143" s="433">
        <f>BA143/AA143</f>
        <v>1</v>
      </c>
      <c r="BC143" s="273"/>
      <c r="BD143" s="273"/>
      <c r="BE143" s="273"/>
      <c r="BF143" s="273"/>
      <c r="BG143" s="273"/>
      <c r="BH143" s="273"/>
      <c r="BI143" s="273"/>
      <c r="BJ143" s="273"/>
      <c r="BK143" s="273"/>
      <c r="BL143" s="273"/>
      <c r="BM143" s="273"/>
      <c r="BN143" s="273"/>
      <c r="BO143" s="273"/>
      <c r="BP143" s="273"/>
      <c r="BQ143" s="273"/>
      <c r="BR143" s="273"/>
      <c r="BS143" s="273"/>
      <c r="BT143" s="273"/>
      <c r="BU143" s="273"/>
      <c r="BV143" s="273"/>
      <c r="BW143" s="273"/>
      <c r="BX143" s="273"/>
      <c r="BY143" s="273"/>
      <c r="BZ143" s="273"/>
      <c r="CA143" s="273"/>
      <c r="CB143" s="273"/>
      <c r="CC143" s="273"/>
      <c r="CD143" s="273"/>
      <c r="CE143" s="273"/>
      <c r="CF143" s="273"/>
      <c r="CG143" s="273"/>
      <c r="CH143" s="273"/>
      <c r="CI143" s="273"/>
      <c r="CJ143" s="273"/>
      <c r="CK143" s="273"/>
      <c r="CL143" s="273"/>
      <c r="CM143" s="273"/>
      <c r="CN143" s="273"/>
      <c r="CO143" s="273"/>
      <c r="CP143" s="273"/>
      <c r="CQ143" s="273"/>
      <c r="CR143" s="273"/>
      <c r="CS143" s="273"/>
      <c r="CT143" s="273"/>
      <c r="CU143" s="273"/>
      <c r="CV143" s="273"/>
      <c r="CW143" s="273"/>
      <c r="CX143" s="273"/>
      <c r="CY143" s="273"/>
      <c r="CZ143" s="273"/>
      <c r="DA143" s="273"/>
      <c r="DB143" s="273"/>
      <c r="DC143" s="273"/>
      <c r="DD143" s="273"/>
      <c r="DE143" s="273"/>
      <c r="DF143" s="273"/>
      <c r="DG143" s="273"/>
      <c r="DH143" s="273"/>
      <c r="DI143" s="273"/>
      <c r="DJ143" s="273"/>
      <c r="DK143" s="273"/>
      <c r="DL143" s="273"/>
      <c r="DM143" s="273"/>
      <c r="DN143" s="273"/>
      <c r="DO143" s="273"/>
      <c r="DP143" s="273"/>
      <c r="DQ143" s="273"/>
      <c r="DR143" s="273"/>
      <c r="DS143" s="273"/>
      <c r="DT143" s="273"/>
      <c r="DU143" s="273"/>
      <c r="DV143" s="273"/>
      <c r="DW143" s="273"/>
      <c r="DX143" s="273"/>
      <c r="DY143" s="273"/>
      <c r="DZ143" s="273"/>
      <c r="EA143" s="273"/>
      <c r="EB143" s="273"/>
      <c r="EC143" s="273"/>
      <c r="ED143" s="273"/>
      <c r="EE143" s="273"/>
      <c r="EF143" s="273"/>
    </row>
    <row r="144" spans="1:136" s="261" customFormat="1" ht="48" hidden="1" x14ac:dyDescent="0.35">
      <c r="A144" s="414" t="s">
        <v>152</v>
      </c>
      <c r="B144" s="415" t="s">
        <v>437</v>
      </c>
      <c r="C144" s="414" t="s">
        <v>162</v>
      </c>
      <c r="D144" s="416" t="s">
        <v>852</v>
      </c>
      <c r="E144" s="417" t="s">
        <v>437</v>
      </c>
      <c r="F144" s="418" t="s">
        <v>729</v>
      </c>
      <c r="G144" s="415" t="s">
        <v>213</v>
      </c>
      <c r="H144" s="400" t="s">
        <v>699</v>
      </c>
      <c r="I144" s="401" t="s">
        <v>1269</v>
      </c>
      <c r="J144" s="397" t="s">
        <v>882</v>
      </c>
      <c r="K144" s="397" t="s">
        <v>880</v>
      </c>
      <c r="L144" s="269"/>
      <c r="M144" s="269" t="s">
        <v>845</v>
      </c>
      <c r="N144" s="419">
        <v>45565</v>
      </c>
      <c r="O144" s="419" t="s">
        <v>887</v>
      </c>
      <c r="P144" s="304" t="s">
        <v>156</v>
      </c>
      <c r="Q144" s="420" t="s">
        <v>72</v>
      </c>
      <c r="R144" s="420" t="s">
        <v>12</v>
      </c>
      <c r="S144" s="420">
        <v>8</v>
      </c>
      <c r="T144" s="420" t="s">
        <v>161</v>
      </c>
      <c r="U144" s="420" t="s">
        <v>55</v>
      </c>
      <c r="V144" s="420">
        <v>1</v>
      </c>
      <c r="W144" s="305">
        <v>1</v>
      </c>
      <c r="X144" s="305">
        <v>1</v>
      </c>
      <c r="Y144" s="305">
        <v>1</v>
      </c>
      <c r="Z144" s="305">
        <v>1</v>
      </c>
      <c r="AA144" s="421">
        <f>SUM(V144:Z144)</f>
        <v>5</v>
      </c>
      <c r="AB144" s="298">
        <f t="shared" si="227"/>
        <v>0</v>
      </c>
      <c r="AC144" s="298">
        <f t="shared" si="227"/>
        <v>0</v>
      </c>
      <c r="AD144" s="298">
        <f t="shared" si="227"/>
        <v>0</v>
      </c>
      <c r="AE144" s="298">
        <f t="shared" si="227"/>
        <v>0</v>
      </c>
      <c r="AF144" s="298">
        <f>IF(AZ$7=M144,$K144,0)</f>
        <v>0</v>
      </c>
      <c r="AG144" s="298">
        <f t="shared" si="228"/>
        <v>0</v>
      </c>
      <c r="AH144" s="298">
        <f t="shared" si="228"/>
        <v>0</v>
      </c>
      <c r="AI144" s="298">
        <f t="shared" si="228"/>
        <v>0</v>
      </c>
      <c r="AJ144" s="298">
        <f t="shared" si="228"/>
        <v>0</v>
      </c>
      <c r="AK144" s="298">
        <f>IF(AZ$7=M144,$J144,0)</f>
        <v>0</v>
      </c>
      <c r="AL144" s="298">
        <f t="shared" si="229"/>
        <v>0</v>
      </c>
      <c r="AM144" s="298">
        <f t="shared" si="229"/>
        <v>0</v>
      </c>
      <c r="AN144" s="298">
        <f t="shared" si="229"/>
        <v>0</v>
      </c>
      <c r="AO144" s="298">
        <f t="shared" si="229"/>
        <v>0</v>
      </c>
      <c r="AP144" s="298">
        <f>IF(AZ$7=M144,$D144,0)</f>
        <v>0</v>
      </c>
      <c r="AQ144" s="298">
        <f t="shared" si="230"/>
        <v>0</v>
      </c>
      <c r="AR144" s="298">
        <f t="shared" si="230"/>
        <v>0</v>
      </c>
      <c r="AS144" s="298">
        <f t="shared" si="230"/>
        <v>0</v>
      </c>
      <c r="AT144" s="298">
        <f t="shared" si="230"/>
        <v>0</v>
      </c>
      <c r="AU144" s="298">
        <f>IF(AZ$7=M144,$M144,0)</f>
        <v>0</v>
      </c>
      <c r="AV144" s="306">
        <f t="shared" ref="AV144:AY144" si="235">IF(AV$7=H144,$I144,0)</f>
        <v>0</v>
      </c>
      <c r="AW144" s="306">
        <f t="shared" si="235"/>
        <v>0</v>
      </c>
      <c r="AX144" s="306">
        <f t="shared" si="235"/>
        <v>0</v>
      </c>
      <c r="AY144" s="306">
        <f t="shared" si="235"/>
        <v>0</v>
      </c>
      <c r="AZ144" s="306">
        <f>IF(AZ$7=M144,$I144,0)</f>
        <v>0</v>
      </c>
      <c r="BA144" s="422">
        <f>SUM(AV144:AZ144)</f>
        <v>0</v>
      </c>
      <c r="BB144" s="423">
        <f>BA144/AA144</f>
        <v>0</v>
      </c>
    </row>
    <row r="145" spans="1:136" s="261" customFormat="1" ht="48" hidden="1" x14ac:dyDescent="0.35">
      <c r="A145" s="299" t="s">
        <v>152</v>
      </c>
      <c r="B145" s="300" t="s">
        <v>437</v>
      </c>
      <c r="C145" s="299" t="s">
        <v>162</v>
      </c>
      <c r="D145" s="274" t="s">
        <v>852</v>
      </c>
      <c r="E145" s="301" t="s">
        <v>437</v>
      </c>
      <c r="F145" s="302" t="s">
        <v>729</v>
      </c>
      <c r="G145" s="300" t="s">
        <v>213</v>
      </c>
      <c r="H145" s="278" t="s">
        <v>697</v>
      </c>
      <c r="I145" s="268" t="s">
        <v>1269</v>
      </c>
      <c r="J145" s="269" t="s">
        <v>882</v>
      </c>
      <c r="K145" s="269" t="s">
        <v>880</v>
      </c>
      <c r="L145" s="269"/>
      <c r="M145" s="269" t="s">
        <v>845</v>
      </c>
      <c r="N145" s="303">
        <v>45565</v>
      </c>
      <c r="O145" s="303" t="s">
        <v>887</v>
      </c>
      <c r="P145" s="304" t="s">
        <v>156</v>
      </c>
      <c r="Q145" s="305" t="s">
        <v>12</v>
      </c>
      <c r="R145" s="305">
        <v>8</v>
      </c>
      <c r="S145" s="305" t="s">
        <v>161</v>
      </c>
      <c r="T145" s="305" t="s">
        <v>55</v>
      </c>
      <c r="U145" s="306">
        <v>5</v>
      </c>
      <c r="V145" s="307">
        <v>0</v>
      </c>
      <c r="W145" s="308">
        <v>0</v>
      </c>
      <c r="X145" s="278"/>
      <c r="Y145" s="278"/>
      <c r="Z145" s="278"/>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78"/>
      <c r="AW145" s="278"/>
      <c r="AX145" s="278"/>
      <c r="AY145" s="278"/>
      <c r="AZ145" s="278"/>
      <c r="BA145" s="290"/>
      <c r="BB145" s="290"/>
    </row>
    <row r="146" spans="1:136" s="261" customFormat="1" ht="48" hidden="1" x14ac:dyDescent="0.35">
      <c r="A146" s="299" t="s">
        <v>152</v>
      </c>
      <c r="B146" s="300" t="s">
        <v>437</v>
      </c>
      <c r="C146" s="299" t="s">
        <v>162</v>
      </c>
      <c r="D146" s="274" t="s">
        <v>852</v>
      </c>
      <c r="E146" s="301" t="s">
        <v>437</v>
      </c>
      <c r="F146" s="302" t="s">
        <v>729</v>
      </c>
      <c r="G146" s="300" t="s">
        <v>213</v>
      </c>
      <c r="H146" s="278" t="s">
        <v>698</v>
      </c>
      <c r="I146" s="268" t="s">
        <v>1269</v>
      </c>
      <c r="J146" s="269" t="s">
        <v>882</v>
      </c>
      <c r="K146" s="269" t="s">
        <v>880</v>
      </c>
      <c r="L146" s="269"/>
      <c r="M146" s="269" t="s">
        <v>845</v>
      </c>
      <c r="N146" s="303">
        <v>45565</v>
      </c>
      <c r="O146" s="303" t="s">
        <v>887</v>
      </c>
      <c r="P146" s="304" t="s">
        <v>156</v>
      </c>
      <c r="Q146" s="305">
        <v>8</v>
      </c>
      <c r="R146" s="305" t="s">
        <v>161</v>
      </c>
      <c r="S146" s="305" t="s">
        <v>55</v>
      </c>
      <c r="T146" s="306">
        <v>5</v>
      </c>
      <c r="U146" s="290"/>
      <c r="V146" s="290"/>
      <c r="W146" s="290"/>
      <c r="X146" s="258"/>
      <c r="Y146" s="258"/>
      <c r="Z146" s="258"/>
      <c r="AA146" s="258"/>
      <c r="AB146" s="258"/>
      <c r="AC146" s="258"/>
      <c r="AD146" s="258"/>
      <c r="AE146" s="258"/>
      <c r="AF146" s="258"/>
      <c r="AG146" s="258"/>
      <c r="AH146" s="258"/>
      <c r="AI146" s="258"/>
      <c r="AJ146" s="258"/>
      <c r="AK146" s="258"/>
      <c r="AL146" s="258"/>
      <c r="AM146" s="258"/>
      <c r="AN146" s="258"/>
      <c r="AO146" s="258"/>
      <c r="AP146" s="258"/>
      <c r="AQ146" s="258"/>
      <c r="AR146" s="258"/>
      <c r="AS146" s="258"/>
      <c r="AT146" s="258"/>
      <c r="AU146" s="258"/>
      <c r="AV146" s="258"/>
      <c r="AW146" s="258"/>
      <c r="AX146" s="258"/>
      <c r="AY146" s="258"/>
      <c r="AZ146" s="258"/>
      <c r="BA146" s="258"/>
      <c r="BB146" s="258"/>
    </row>
    <row r="147" spans="1:136" s="261" customFormat="1" ht="48" hidden="1" x14ac:dyDescent="0.35">
      <c r="A147" s="519" t="s">
        <v>152</v>
      </c>
      <c r="B147" s="520" t="s">
        <v>437</v>
      </c>
      <c r="C147" s="519" t="s">
        <v>162</v>
      </c>
      <c r="D147" s="521" t="s">
        <v>852</v>
      </c>
      <c r="E147" s="522" t="s">
        <v>437</v>
      </c>
      <c r="F147" s="523" t="s">
        <v>729</v>
      </c>
      <c r="G147" s="520" t="s">
        <v>213</v>
      </c>
      <c r="H147" s="278" t="s">
        <v>700</v>
      </c>
      <c r="I147" s="508" t="s">
        <v>1269</v>
      </c>
      <c r="J147" s="506" t="s">
        <v>882</v>
      </c>
      <c r="K147" s="506" t="s">
        <v>880</v>
      </c>
      <c r="L147" s="269"/>
      <c r="M147" s="269" t="s">
        <v>845</v>
      </c>
      <c r="N147" s="524">
        <v>45565</v>
      </c>
      <c r="O147" s="524" t="s">
        <v>887</v>
      </c>
      <c r="P147" s="304" t="s">
        <v>156</v>
      </c>
      <c r="Q147" s="525" t="s">
        <v>161</v>
      </c>
      <c r="R147" s="525" t="s">
        <v>55</v>
      </c>
      <c r="S147" s="526">
        <v>5</v>
      </c>
      <c r="T147" s="511"/>
      <c r="U147" s="513"/>
      <c r="V147" s="258"/>
      <c r="W147" s="258"/>
      <c r="X147" s="258"/>
      <c r="Y147" s="258"/>
      <c r="Z147" s="258"/>
      <c r="AA147" s="513"/>
      <c r="AB147" s="258"/>
      <c r="AC147" s="258"/>
      <c r="AD147" s="258"/>
      <c r="AE147" s="258"/>
      <c r="AF147" s="258"/>
      <c r="AG147" s="258"/>
      <c r="AH147" s="258"/>
      <c r="AI147" s="258"/>
      <c r="AJ147" s="258"/>
      <c r="AK147" s="258"/>
      <c r="AL147" s="258"/>
      <c r="AM147" s="258"/>
      <c r="AN147" s="258"/>
      <c r="AO147" s="258"/>
      <c r="AP147" s="258"/>
      <c r="AQ147" s="258"/>
      <c r="AR147" s="258"/>
      <c r="AS147" s="258"/>
      <c r="AT147" s="258"/>
      <c r="AU147" s="258"/>
      <c r="AV147" s="258"/>
      <c r="AW147" s="258"/>
      <c r="AX147" s="258"/>
      <c r="AY147" s="258"/>
      <c r="AZ147" s="258"/>
      <c r="BA147" s="513"/>
      <c r="BB147" s="513"/>
    </row>
    <row r="148" spans="1:136" s="339" customFormat="1" ht="108" x14ac:dyDescent="0.35">
      <c r="A148" s="304" t="s">
        <v>152</v>
      </c>
      <c r="B148" s="304" t="s">
        <v>438</v>
      </c>
      <c r="C148" s="304" t="s">
        <v>98</v>
      </c>
      <c r="D148" s="342" t="s">
        <v>156</v>
      </c>
      <c r="E148" s="304" t="s">
        <v>438</v>
      </c>
      <c r="F148" s="304" t="s">
        <v>727</v>
      </c>
      <c r="G148" s="304" t="s">
        <v>198</v>
      </c>
      <c r="H148" s="342" t="s">
        <v>696</v>
      </c>
      <c r="I148" s="468">
        <v>1</v>
      </c>
      <c r="J148" s="342" t="s">
        <v>839</v>
      </c>
      <c r="K148" s="342" t="s">
        <v>1129</v>
      </c>
      <c r="L148" s="388"/>
      <c r="M148" s="375" t="s">
        <v>845</v>
      </c>
      <c r="N148" s="467">
        <v>45565</v>
      </c>
      <c r="O148" s="467" t="s">
        <v>889</v>
      </c>
      <c r="P148" s="389" t="s">
        <v>156</v>
      </c>
      <c r="Q148" s="304" t="s">
        <v>151</v>
      </c>
      <c r="R148" s="304" t="s">
        <v>65</v>
      </c>
      <c r="S148" s="360" t="s">
        <v>757</v>
      </c>
      <c r="T148" s="304" t="s">
        <v>163</v>
      </c>
      <c r="U148" s="361" t="s">
        <v>170</v>
      </c>
      <c r="V148" s="304">
        <v>1</v>
      </c>
      <c r="W148" s="390">
        <v>1</v>
      </c>
      <c r="X148" s="305">
        <v>1</v>
      </c>
      <c r="Y148" s="305">
        <v>1</v>
      </c>
      <c r="Z148" s="376">
        <v>1</v>
      </c>
      <c r="AA148" s="463">
        <f>SUM(V148:Z148)</f>
        <v>5</v>
      </c>
      <c r="AB148" s="383" t="str">
        <f t="shared" ref="AB148:AE149" si="236">IF(AV$7=H148,$K148,0)</f>
        <v>A statewide audit system has been in place since 1993 to track trends in BMP implementation and effectiveness. The entire BMP Implementation Monitoring effort has also been automated to be compatible with VDOF’s IFRIS (Integrated Forest Resource Information System) enterprise database system. The information compiled serves as the basis for VDOF reporting under Virginia’s WIP. In calendar year 2019, 96.9 percent of the timber harvest acres in Virginia conducted within the boundaries of the Bay Watershed were under BMPs and 95 percent of the timber harvest acres statewide were under BMPs. The audit also showed that none of the sites visited had any signs of active sedimentation present after the closeout of a harvesting operation. The BMP goal for WIP III is to achieve a 95 percent implementation rate by 2025.</v>
      </c>
      <c r="AC148" s="298">
        <f t="shared" si="236"/>
        <v>0</v>
      </c>
      <c r="AD148" s="298">
        <f t="shared" si="236"/>
        <v>0</v>
      </c>
      <c r="AE148" s="298">
        <f t="shared" si="236"/>
        <v>0</v>
      </c>
      <c r="AF148" s="298">
        <f>IF(AZ$7=M148,$K148,0)</f>
        <v>0</v>
      </c>
      <c r="AG148" s="355" t="str">
        <f t="shared" ref="AG148:AJ149" si="237">IF(AV$7=H148,$J148,0)</f>
        <v>Active</v>
      </c>
      <c r="AH148" s="298">
        <f t="shared" si="237"/>
        <v>0</v>
      </c>
      <c r="AI148" s="298">
        <f t="shared" si="237"/>
        <v>0</v>
      </c>
      <c r="AJ148" s="298">
        <f t="shared" si="237"/>
        <v>0</v>
      </c>
      <c r="AK148" s="298">
        <f>IF(AZ$7=M148,$J148,0)</f>
        <v>0</v>
      </c>
      <c r="AL148" s="355" t="str">
        <f t="shared" ref="AL148:AO149" si="238">IF(AV$7=H148,$D148,0)</f>
        <v>DOF</v>
      </c>
      <c r="AM148" s="298">
        <f t="shared" si="238"/>
        <v>0</v>
      </c>
      <c r="AN148" s="298">
        <f t="shared" si="238"/>
        <v>0</v>
      </c>
      <c r="AO148" s="298">
        <f t="shared" si="238"/>
        <v>0</v>
      </c>
      <c r="AP148" s="298">
        <f>IF(AZ$7=M148,$D148,0)</f>
        <v>0</v>
      </c>
      <c r="AQ148" s="298" t="str">
        <f t="shared" ref="AQ148:AT149" si="239">IF(AV$7=H148,$M148,0)</f>
        <v>[DEQ Staff]</v>
      </c>
      <c r="AR148" s="298">
        <f t="shared" si="239"/>
        <v>0</v>
      </c>
      <c r="AS148" s="298">
        <f t="shared" si="239"/>
        <v>0</v>
      </c>
      <c r="AT148" s="298">
        <f t="shared" si="239"/>
        <v>0</v>
      </c>
      <c r="AU148" s="298">
        <f>IF(AZ$7=M148,$M148,0)</f>
        <v>0</v>
      </c>
      <c r="AV148" s="461">
        <f t="shared" ref="AV148" si="240">IF(AV$7=H148,$I148,0)</f>
        <v>1</v>
      </c>
      <c r="AW148" s="298">
        <f t="shared" ref="AW148" si="241">IF(AW$7=I148,$I148,0)</f>
        <v>0</v>
      </c>
      <c r="AX148" s="298">
        <f t="shared" ref="AX148" si="242">IF(AX$7=J148,$I148,0)</f>
        <v>0</v>
      </c>
      <c r="AY148" s="298">
        <f t="shared" ref="AY148" si="243">IF(AY$7=K148,$I148,0)</f>
        <v>0</v>
      </c>
      <c r="AZ148" s="372">
        <f>IF(AZ$7=M148,$I148,0)</f>
        <v>0</v>
      </c>
      <c r="BA148" s="465">
        <f>SUM(AV148:AZ148)</f>
        <v>1</v>
      </c>
      <c r="BB148" s="433">
        <f>BA148/AA148</f>
        <v>0.2</v>
      </c>
      <c r="BC148" s="273"/>
      <c r="BD148" s="273"/>
      <c r="BE148" s="273"/>
      <c r="BF148" s="273"/>
      <c r="BG148" s="273"/>
      <c r="BH148" s="273"/>
      <c r="BI148" s="273"/>
      <c r="BJ148" s="273"/>
      <c r="BK148" s="273"/>
      <c r="BL148" s="273"/>
      <c r="BM148" s="273"/>
      <c r="BN148" s="273"/>
      <c r="BO148" s="273"/>
      <c r="BP148" s="273"/>
      <c r="BQ148" s="273"/>
      <c r="BR148" s="273"/>
      <c r="BS148" s="273"/>
      <c r="BT148" s="273"/>
      <c r="BU148" s="273"/>
      <c r="BV148" s="273"/>
      <c r="BW148" s="273"/>
      <c r="BX148" s="273"/>
      <c r="BY148" s="273"/>
      <c r="BZ148" s="273"/>
      <c r="CA148" s="273"/>
      <c r="CB148" s="273"/>
      <c r="CC148" s="273"/>
      <c r="CD148" s="273"/>
      <c r="CE148" s="273"/>
      <c r="CF148" s="273"/>
      <c r="CG148" s="273"/>
      <c r="CH148" s="273"/>
      <c r="CI148" s="273"/>
      <c r="CJ148" s="273"/>
      <c r="CK148" s="273"/>
      <c r="CL148" s="273"/>
      <c r="CM148" s="273"/>
      <c r="CN148" s="273"/>
      <c r="CO148" s="273"/>
      <c r="CP148" s="273"/>
      <c r="CQ148" s="273"/>
      <c r="CR148" s="273"/>
      <c r="CS148" s="273"/>
      <c r="CT148" s="273"/>
      <c r="CU148" s="273"/>
      <c r="CV148" s="273"/>
      <c r="CW148" s="273"/>
      <c r="CX148" s="273"/>
      <c r="CY148" s="273"/>
      <c r="CZ148" s="273"/>
      <c r="DA148" s="273"/>
      <c r="DB148" s="273"/>
      <c r="DC148" s="273"/>
      <c r="DD148" s="273"/>
      <c r="DE148" s="273"/>
      <c r="DF148" s="273"/>
      <c r="DG148" s="273"/>
      <c r="DH148" s="273"/>
      <c r="DI148" s="273"/>
      <c r="DJ148" s="273"/>
      <c r="DK148" s="273"/>
      <c r="DL148" s="273"/>
      <c r="DM148" s="273"/>
      <c r="DN148" s="273"/>
      <c r="DO148" s="273"/>
      <c r="DP148" s="273"/>
      <c r="DQ148" s="273"/>
      <c r="DR148" s="273"/>
      <c r="DS148" s="273"/>
      <c r="DT148" s="273"/>
      <c r="DU148" s="273"/>
      <c r="DV148" s="273"/>
      <c r="DW148" s="273"/>
      <c r="DX148" s="273"/>
      <c r="DY148" s="273"/>
      <c r="DZ148" s="273"/>
      <c r="EA148" s="273"/>
      <c r="EB148" s="273"/>
      <c r="EC148" s="273"/>
      <c r="ED148" s="273"/>
      <c r="EE148" s="273"/>
      <c r="EF148" s="273"/>
    </row>
    <row r="149" spans="1:136" s="261" customFormat="1" ht="48" hidden="1" x14ac:dyDescent="0.35">
      <c r="A149" s="414" t="s">
        <v>152</v>
      </c>
      <c r="B149" s="415" t="s">
        <v>438</v>
      </c>
      <c r="C149" s="414" t="s">
        <v>98</v>
      </c>
      <c r="D149" s="416" t="s">
        <v>852</v>
      </c>
      <c r="E149" s="417" t="s">
        <v>438</v>
      </c>
      <c r="F149" s="414" t="s">
        <v>727</v>
      </c>
      <c r="G149" s="417" t="s">
        <v>198</v>
      </c>
      <c r="H149" s="400" t="s">
        <v>699</v>
      </c>
      <c r="I149" s="401" t="s">
        <v>1269</v>
      </c>
      <c r="J149" s="397" t="s">
        <v>882</v>
      </c>
      <c r="K149" s="397" t="s">
        <v>880</v>
      </c>
      <c r="L149" s="269"/>
      <c r="M149" s="269" t="s">
        <v>845</v>
      </c>
      <c r="N149" s="419">
        <v>45565</v>
      </c>
      <c r="O149" s="419" t="s">
        <v>889</v>
      </c>
      <c r="P149" s="304" t="s">
        <v>156</v>
      </c>
      <c r="Q149" s="420" t="s">
        <v>151</v>
      </c>
      <c r="R149" s="420" t="s">
        <v>65</v>
      </c>
      <c r="S149" s="424" t="s">
        <v>757</v>
      </c>
      <c r="T149" s="420" t="s">
        <v>163</v>
      </c>
      <c r="U149" s="425" t="s">
        <v>170</v>
      </c>
      <c r="V149" s="420">
        <v>0</v>
      </c>
      <c r="W149" s="305">
        <v>1</v>
      </c>
      <c r="X149" s="305">
        <v>0</v>
      </c>
      <c r="Y149" s="305">
        <v>1</v>
      </c>
      <c r="Z149" s="305">
        <v>0</v>
      </c>
      <c r="AA149" s="421">
        <f>SUM(V149:Z149)</f>
        <v>2</v>
      </c>
      <c r="AB149" s="298">
        <f t="shared" si="236"/>
        <v>0</v>
      </c>
      <c r="AC149" s="298">
        <f t="shared" si="236"/>
        <v>0</v>
      </c>
      <c r="AD149" s="298">
        <f t="shared" si="236"/>
        <v>0</v>
      </c>
      <c r="AE149" s="298">
        <f t="shared" si="236"/>
        <v>0</v>
      </c>
      <c r="AF149" s="298">
        <f>IF(AZ$7=M149,$K149,0)</f>
        <v>0</v>
      </c>
      <c r="AG149" s="298">
        <f t="shared" si="237"/>
        <v>0</v>
      </c>
      <c r="AH149" s="298">
        <f t="shared" si="237"/>
        <v>0</v>
      </c>
      <c r="AI149" s="298">
        <f t="shared" si="237"/>
        <v>0</v>
      </c>
      <c r="AJ149" s="298">
        <f t="shared" si="237"/>
        <v>0</v>
      </c>
      <c r="AK149" s="298">
        <f>IF(AZ$7=M149,$J149,0)</f>
        <v>0</v>
      </c>
      <c r="AL149" s="298">
        <f t="shared" si="238"/>
        <v>0</v>
      </c>
      <c r="AM149" s="298">
        <f t="shared" si="238"/>
        <v>0</v>
      </c>
      <c r="AN149" s="298">
        <f t="shared" si="238"/>
        <v>0</v>
      </c>
      <c r="AO149" s="298">
        <f t="shared" si="238"/>
        <v>0</v>
      </c>
      <c r="AP149" s="298">
        <f>IF(AZ$7=M149,$D149,0)</f>
        <v>0</v>
      </c>
      <c r="AQ149" s="298">
        <f t="shared" si="239"/>
        <v>0</v>
      </c>
      <c r="AR149" s="298">
        <f t="shared" si="239"/>
        <v>0</v>
      </c>
      <c r="AS149" s="298">
        <f t="shared" si="239"/>
        <v>0</v>
      </c>
      <c r="AT149" s="298">
        <f t="shared" si="239"/>
        <v>0</v>
      </c>
      <c r="AU149" s="298">
        <f>IF(AZ$7=M149,$M149,0)</f>
        <v>0</v>
      </c>
      <c r="AV149" s="306">
        <f t="shared" ref="AV149:AY149" si="244">IF(AV$7=H149,$I149,0)</f>
        <v>0</v>
      </c>
      <c r="AW149" s="306">
        <f t="shared" si="244"/>
        <v>0</v>
      </c>
      <c r="AX149" s="306">
        <f t="shared" si="244"/>
        <v>0</v>
      </c>
      <c r="AY149" s="306">
        <f t="shared" si="244"/>
        <v>0</v>
      </c>
      <c r="AZ149" s="306">
        <f>IF(AZ$7=M149,$I149,0)</f>
        <v>0</v>
      </c>
      <c r="BA149" s="422">
        <f>SUM(AV149:AZ149)</f>
        <v>0</v>
      </c>
      <c r="BB149" s="423">
        <f>BA149/AA149</f>
        <v>0</v>
      </c>
    </row>
    <row r="150" spans="1:136" s="261" customFormat="1" ht="48" hidden="1" x14ac:dyDescent="0.35">
      <c r="A150" s="299" t="s">
        <v>152</v>
      </c>
      <c r="B150" s="300" t="s">
        <v>438</v>
      </c>
      <c r="C150" s="299" t="s">
        <v>98</v>
      </c>
      <c r="D150" s="274" t="s">
        <v>852</v>
      </c>
      <c r="E150" s="301" t="s">
        <v>438</v>
      </c>
      <c r="F150" s="299" t="s">
        <v>727</v>
      </c>
      <c r="G150" s="301" t="s">
        <v>198</v>
      </c>
      <c r="H150" s="278" t="s">
        <v>697</v>
      </c>
      <c r="I150" s="268" t="s">
        <v>1269</v>
      </c>
      <c r="J150" s="269" t="s">
        <v>882</v>
      </c>
      <c r="K150" s="269" t="s">
        <v>880</v>
      </c>
      <c r="L150" s="269"/>
      <c r="M150" s="269" t="s">
        <v>845</v>
      </c>
      <c r="N150" s="303">
        <v>45565</v>
      </c>
      <c r="O150" s="303" t="s">
        <v>889</v>
      </c>
      <c r="P150" s="304" t="s">
        <v>156</v>
      </c>
      <c r="Q150" s="305" t="s">
        <v>65</v>
      </c>
      <c r="R150" s="309" t="s">
        <v>757</v>
      </c>
      <c r="S150" s="305" t="s">
        <v>163</v>
      </c>
      <c r="T150" s="310" t="s">
        <v>170</v>
      </c>
      <c r="U150" s="306">
        <v>2</v>
      </c>
      <c r="V150" s="307">
        <v>0</v>
      </c>
      <c r="W150" s="308">
        <v>0</v>
      </c>
      <c r="X150" s="278"/>
      <c r="Y150" s="278"/>
      <c r="Z150" s="278"/>
      <c r="AA150" s="290"/>
      <c r="AB150" s="290"/>
      <c r="AC150" s="290"/>
      <c r="AD150" s="290"/>
      <c r="AE150" s="290"/>
      <c r="AF150" s="290"/>
      <c r="AG150" s="290"/>
      <c r="AH150" s="290"/>
      <c r="AI150" s="290"/>
      <c r="AJ150" s="290"/>
      <c r="AK150" s="290"/>
      <c r="AL150" s="290"/>
      <c r="AM150" s="290"/>
      <c r="AN150" s="290"/>
      <c r="AO150" s="290"/>
      <c r="AP150" s="290"/>
      <c r="AQ150" s="290"/>
      <c r="AR150" s="290"/>
      <c r="AS150" s="290"/>
      <c r="AT150" s="290"/>
      <c r="AU150" s="290"/>
      <c r="AV150" s="278"/>
      <c r="AW150" s="278"/>
      <c r="AX150" s="278"/>
      <c r="AY150" s="278"/>
      <c r="AZ150" s="278"/>
      <c r="BA150" s="290"/>
      <c r="BB150" s="290"/>
    </row>
    <row r="151" spans="1:136" s="261" customFormat="1" ht="48" hidden="1" x14ac:dyDescent="0.35">
      <c r="A151" s="299" t="s">
        <v>152</v>
      </c>
      <c r="B151" s="300" t="s">
        <v>438</v>
      </c>
      <c r="C151" s="299" t="s">
        <v>98</v>
      </c>
      <c r="D151" s="274" t="s">
        <v>852</v>
      </c>
      <c r="E151" s="301" t="s">
        <v>438</v>
      </c>
      <c r="F151" s="299" t="s">
        <v>727</v>
      </c>
      <c r="G151" s="301" t="s">
        <v>198</v>
      </c>
      <c r="H151" s="278" t="s">
        <v>698</v>
      </c>
      <c r="I151" s="268" t="s">
        <v>1269</v>
      </c>
      <c r="J151" s="269" t="s">
        <v>882</v>
      </c>
      <c r="K151" s="269" t="s">
        <v>880</v>
      </c>
      <c r="L151" s="269"/>
      <c r="M151" s="269" t="s">
        <v>845</v>
      </c>
      <c r="N151" s="303">
        <v>45565</v>
      </c>
      <c r="O151" s="303" t="s">
        <v>889</v>
      </c>
      <c r="P151" s="304" t="s">
        <v>156</v>
      </c>
      <c r="Q151" s="309" t="s">
        <v>757</v>
      </c>
      <c r="R151" s="305" t="s">
        <v>163</v>
      </c>
      <c r="S151" s="310" t="s">
        <v>170</v>
      </c>
      <c r="T151" s="306">
        <v>2</v>
      </c>
      <c r="U151" s="290"/>
      <c r="V151" s="290"/>
      <c r="W151" s="290"/>
      <c r="X151" s="258"/>
      <c r="Y151" s="258"/>
      <c r="Z151" s="258"/>
      <c r="AA151" s="258"/>
      <c r="AB151" s="258"/>
      <c r="AC151" s="258"/>
      <c r="AD151" s="258"/>
      <c r="AE151" s="258"/>
      <c r="AF151" s="258"/>
      <c r="AG151" s="258"/>
      <c r="AH151" s="258"/>
      <c r="AI151" s="258"/>
      <c r="AJ151" s="258"/>
      <c r="AK151" s="258"/>
      <c r="AL151" s="258"/>
      <c r="AM151" s="258"/>
      <c r="AN151" s="258"/>
      <c r="AO151" s="258"/>
      <c r="AP151" s="258"/>
      <c r="AQ151" s="258"/>
      <c r="AR151" s="258"/>
      <c r="AS151" s="258"/>
      <c r="AT151" s="258"/>
      <c r="AU151" s="258"/>
      <c r="AV151" s="258"/>
      <c r="AW151" s="258"/>
      <c r="AX151" s="258"/>
      <c r="AY151" s="258"/>
      <c r="AZ151" s="258"/>
      <c r="BA151" s="258"/>
      <c r="BB151" s="258"/>
    </row>
    <row r="152" spans="1:136" s="261" customFormat="1" ht="48" hidden="1" x14ac:dyDescent="0.35">
      <c r="A152" s="519" t="s">
        <v>152</v>
      </c>
      <c r="B152" s="520" t="s">
        <v>438</v>
      </c>
      <c r="C152" s="519" t="s">
        <v>98</v>
      </c>
      <c r="D152" s="521" t="s">
        <v>852</v>
      </c>
      <c r="E152" s="522" t="s">
        <v>438</v>
      </c>
      <c r="F152" s="519" t="s">
        <v>727</v>
      </c>
      <c r="G152" s="522" t="s">
        <v>198</v>
      </c>
      <c r="H152" s="278" t="s">
        <v>700</v>
      </c>
      <c r="I152" s="508" t="s">
        <v>1269</v>
      </c>
      <c r="J152" s="506" t="s">
        <v>882</v>
      </c>
      <c r="K152" s="506" t="s">
        <v>880</v>
      </c>
      <c r="L152" s="269"/>
      <c r="M152" s="269" t="s">
        <v>845</v>
      </c>
      <c r="N152" s="524">
        <v>45565</v>
      </c>
      <c r="O152" s="524" t="s">
        <v>889</v>
      </c>
      <c r="P152" s="304" t="s">
        <v>156</v>
      </c>
      <c r="Q152" s="525" t="s">
        <v>163</v>
      </c>
      <c r="R152" s="527" t="s">
        <v>170</v>
      </c>
      <c r="S152" s="526">
        <v>2</v>
      </c>
      <c r="T152" s="511"/>
      <c r="U152" s="513"/>
      <c r="V152" s="258"/>
      <c r="W152" s="258"/>
      <c r="X152" s="258"/>
      <c r="Y152" s="258"/>
      <c r="Z152" s="258"/>
      <c r="AA152" s="513"/>
      <c r="AB152" s="258"/>
      <c r="AC152" s="258"/>
      <c r="AD152" s="258"/>
      <c r="AE152" s="258"/>
      <c r="AF152" s="258"/>
      <c r="AG152" s="258"/>
      <c r="AH152" s="258"/>
      <c r="AI152" s="258"/>
      <c r="AJ152" s="258"/>
      <c r="AK152" s="258"/>
      <c r="AL152" s="258"/>
      <c r="AM152" s="258"/>
      <c r="AN152" s="258"/>
      <c r="AO152" s="258"/>
      <c r="AP152" s="258"/>
      <c r="AQ152" s="258"/>
      <c r="AR152" s="258"/>
      <c r="AS152" s="258"/>
      <c r="AT152" s="258"/>
      <c r="AU152" s="258"/>
      <c r="AV152" s="258"/>
      <c r="AW152" s="258"/>
      <c r="AX152" s="258"/>
      <c r="AY152" s="258"/>
      <c r="AZ152" s="258"/>
      <c r="BA152" s="513"/>
      <c r="BB152" s="513"/>
    </row>
    <row r="153" spans="1:136" s="273" customFormat="1" ht="72" x14ac:dyDescent="0.35">
      <c r="A153" s="311" t="s">
        <v>116</v>
      </c>
      <c r="B153" s="311" t="s">
        <v>440</v>
      </c>
      <c r="C153" s="311" t="s">
        <v>121</v>
      </c>
      <c r="D153" s="340" t="s">
        <v>125</v>
      </c>
      <c r="E153" s="311" t="s">
        <v>440</v>
      </c>
      <c r="F153" s="311" t="s">
        <v>741</v>
      </c>
      <c r="G153" s="311" t="s">
        <v>229</v>
      </c>
      <c r="H153" s="340" t="s">
        <v>696</v>
      </c>
      <c r="I153" s="343">
        <v>429</v>
      </c>
      <c r="J153" s="340" t="s">
        <v>839</v>
      </c>
      <c r="K153" s="340" t="s">
        <v>1196</v>
      </c>
      <c r="L153" s="384"/>
      <c r="M153" s="373" t="s">
        <v>603</v>
      </c>
      <c r="N153" s="354">
        <v>45565</v>
      </c>
      <c r="O153" s="354" t="s">
        <v>888</v>
      </c>
      <c r="P153" s="391" t="s">
        <v>10</v>
      </c>
      <c r="Q153" s="311" t="s">
        <v>122</v>
      </c>
      <c r="R153" s="311" t="s">
        <v>119</v>
      </c>
      <c r="S153" s="362" t="s">
        <v>760</v>
      </c>
      <c r="T153" s="311" t="s">
        <v>120</v>
      </c>
      <c r="U153" s="311" t="s">
        <v>118</v>
      </c>
      <c r="V153" s="311">
        <v>250</v>
      </c>
      <c r="W153" s="311">
        <v>250</v>
      </c>
      <c r="X153" s="311">
        <v>250</v>
      </c>
      <c r="Y153" s="311">
        <v>250</v>
      </c>
      <c r="Z153" s="311">
        <v>250</v>
      </c>
      <c r="AA153" s="464">
        <f>SUM(V153:Z153)</f>
        <v>1250</v>
      </c>
      <c r="AB153" s="387" t="str">
        <f t="shared" ref="AB153:AE154" si="245">IF(AV$7=H153,$K153,0)</f>
        <v xml:space="preserve">During FY 2020, DEQ provided $1,518,229 from State and Federal funding and landowner contributions to address failing or failed septic systems </v>
      </c>
      <c r="AC153" s="333">
        <f t="shared" si="245"/>
        <v>0</v>
      </c>
      <c r="AD153" s="333">
        <f t="shared" si="245"/>
        <v>0</v>
      </c>
      <c r="AE153" s="333">
        <f t="shared" si="245"/>
        <v>0</v>
      </c>
      <c r="AF153" s="333">
        <f>IF(AZ$7=M153,$K153,0)</f>
        <v>0</v>
      </c>
      <c r="AG153" s="358" t="str">
        <f t="shared" ref="AG153:AJ154" si="246">IF(AV$7=H153,$J153,0)</f>
        <v>Active</v>
      </c>
      <c r="AH153" s="333">
        <f t="shared" si="246"/>
        <v>0</v>
      </c>
      <c r="AI153" s="333">
        <f t="shared" si="246"/>
        <v>0</v>
      </c>
      <c r="AJ153" s="333">
        <f t="shared" si="246"/>
        <v>0</v>
      </c>
      <c r="AK153" s="333">
        <f>IF(AZ$7=M153,$J153,0)</f>
        <v>0</v>
      </c>
      <c r="AL153" s="358" t="str">
        <f t="shared" ref="AL153:AO154" si="247">IF(AV$7=H153,$D153,0)</f>
        <v>VDH/DCR/DEQ</v>
      </c>
      <c r="AM153" s="333">
        <f t="shared" si="247"/>
        <v>0</v>
      </c>
      <c r="AN153" s="333">
        <f t="shared" si="247"/>
        <v>0</v>
      </c>
      <c r="AO153" s="333">
        <f t="shared" si="247"/>
        <v>0</v>
      </c>
      <c r="AP153" s="333">
        <f>IF(AZ$7=M153,$D153,0)</f>
        <v>0</v>
      </c>
      <c r="AQ153" s="333" t="str">
        <f t="shared" ref="AQ153:AT154" si="248">IF(AV$7=H153,$M153,0)</f>
        <v>Rick Hill</v>
      </c>
      <c r="AR153" s="333">
        <f t="shared" si="248"/>
        <v>0</v>
      </c>
      <c r="AS153" s="333">
        <f t="shared" si="248"/>
        <v>0</v>
      </c>
      <c r="AT153" s="333">
        <f t="shared" si="248"/>
        <v>0</v>
      </c>
      <c r="AU153" s="333">
        <f>IF(AZ$7=M153,$M153,0)</f>
        <v>0</v>
      </c>
      <c r="AV153" s="461">
        <f t="shared" ref="AV153" si="249">IF(AV$7=H153,$I153,0)</f>
        <v>429</v>
      </c>
      <c r="AW153" s="298">
        <f t="shared" ref="AW153" si="250">IF(AW$7=I153,$I153,0)</f>
        <v>0</v>
      </c>
      <c r="AX153" s="298">
        <f t="shared" ref="AX153" si="251">IF(AX$7=J153,$I153,0)</f>
        <v>0</v>
      </c>
      <c r="AY153" s="298">
        <f t="shared" ref="AY153" si="252">IF(AY$7=K153,$I153,0)</f>
        <v>0</v>
      </c>
      <c r="AZ153" s="372">
        <f>IF(AZ$7=M153,$I153,0)</f>
        <v>0</v>
      </c>
      <c r="BA153" s="466">
        <f>SUM(AV153:AZ153)</f>
        <v>429</v>
      </c>
      <c r="BB153" s="434">
        <f>BA153/AA153</f>
        <v>0.34320000000000001</v>
      </c>
    </row>
    <row r="154" spans="1:136" s="261" customFormat="1" ht="60" hidden="1" x14ac:dyDescent="0.35">
      <c r="A154" s="409" t="s">
        <v>116</v>
      </c>
      <c r="B154" s="396" t="s">
        <v>440</v>
      </c>
      <c r="C154" s="395" t="s">
        <v>121</v>
      </c>
      <c r="D154" s="397" t="s">
        <v>852</v>
      </c>
      <c r="E154" s="398" t="s">
        <v>440</v>
      </c>
      <c r="F154" s="409" t="s">
        <v>741</v>
      </c>
      <c r="G154" s="398" t="s">
        <v>229</v>
      </c>
      <c r="H154" s="400" t="s">
        <v>699</v>
      </c>
      <c r="I154" s="401" t="s">
        <v>1269</v>
      </c>
      <c r="J154" s="397" t="s">
        <v>882</v>
      </c>
      <c r="K154" s="397" t="s">
        <v>880</v>
      </c>
      <c r="L154" s="269"/>
      <c r="M154" s="269" t="s">
        <v>845</v>
      </c>
      <c r="N154" s="402">
        <v>45565</v>
      </c>
      <c r="O154" s="402" t="s">
        <v>888</v>
      </c>
      <c r="P154" s="311" t="s">
        <v>10</v>
      </c>
      <c r="Q154" s="404" t="s">
        <v>122</v>
      </c>
      <c r="R154" s="404" t="s">
        <v>119</v>
      </c>
      <c r="S154" s="426" t="s">
        <v>760</v>
      </c>
      <c r="T154" s="404" t="s">
        <v>120</v>
      </c>
      <c r="U154" s="404" t="s">
        <v>118</v>
      </c>
      <c r="V154" s="404">
        <v>1</v>
      </c>
      <c r="W154" s="289">
        <v>1</v>
      </c>
      <c r="X154" s="289">
        <v>1</v>
      </c>
      <c r="Y154" s="289">
        <v>1</v>
      </c>
      <c r="Z154" s="289">
        <v>1</v>
      </c>
      <c r="AA154" s="427">
        <f>SUM(V154:Z154)</f>
        <v>5</v>
      </c>
      <c r="AB154" s="298">
        <f t="shared" si="245"/>
        <v>0</v>
      </c>
      <c r="AC154" s="298">
        <f t="shared" si="245"/>
        <v>0</v>
      </c>
      <c r="AD154" s="298">
        <f t="shared" si="245"/>
        <v>0</v>
      </c>
      <c r="AE154" s="298">
        <f t="shared" si="245"/>
        <v>0</v>
      </c>
      <c r="AF154" s="298">
        <f>IF(AZ$7=M154,$K154,0)</f>
        <v>0</v>
      </c>
      <c r="AG154" s="298">
        <f t="shared" si="246"/>
        <v>0</v>
      </c>
      <c r="AH154" s="298">
        <f t="shared" si="246"/>
        <v>0</v>
      </c>
      <c r="AI154" s="298">
        <f t="shared" si="246"/>
        <v>0</v>
      </c>
      <c r="AJ154" s="298">
        <f t="shared" si="246"/>
        <v>0</v>
      </c>
      <c r="AK154" s="298">
        <f>IF(AZ$7=M154,$J154,0)</f>
        <v>0</v>
      </c>
      <c r="AL154" s="298">
        <f t="shared" si="247"/>
        <v>0</v>
      </c>
      <c r="AM154" s="298">
        <f t="shared" si="247"/>
        <v>0</v>
      </c>
      <c r="AN154" s="298">
        <f t="shared" si="247"/>
        <v>0</v>
      </c>
      <c r="AO154" s="298">
        <f t="shared" si="247"/>
        <v>0</v>
      </c>
      <c r="AP154" s="298">
        <f>IF(AZ$7=M154,$D154,0)</f>
        <v>0</v>
      </c>
      <c r="AQ154" s="298">
        <f t="shared" si="248"/>
        <v>0</v>
      </c>
      <c r="AR154" s="298">
        <f t="shared" si="248"/>
        <v>0</v>
      </c>
      <c r="AS154" s="298">
        <f t="shared" si="248"/>
        <v>0</v>
      </c>
      <c r="AT154" s="298">
        <f t="shared" si="248"/>
        <v>0</v>
      </c>
      <c r="AU154" s="298">
        <f>IF(AZ$7=M154,$M154,0)</f>
        <v>0</v>
      </c>
      <c r="AV154" s="298">
        <f t="shared" ref="AV154:AY154" si="253">IF(AV$7=H154,$I154,0)</f>
        <v>0</v>
      </c>
      <c r="AW154" s="298">
        <f t="shared" si="253"/>
        <v>0</v>
      </c>
      <c r="AX154" s="298">
        <f t="shared" si="253"/>
        <v>0</v>
      </c>
      <c r="AY154" s="298">
        <f t="shared" si="253"/>
        <v>0</v>
      </c>
      <c r="AZ154" s="298">
        <f>IF(AZ$7=M154,$I154,0)</f>
        <v>0</v>
      </c>
      <c r="BA154" s="428">
        <f>SUM(AV154:AZ154)</f>
        <v>0</v>
      </c>
      <c r="BB154" s="429">
        <f>BA154/AA154</f>
        <v>0</v>
      </c>
    </row>
    <row r="155" spans="1:136" s="261" customFormat="1" ht="60" hidden="1" x14ac:dyDescent="0.35">
      <c r="A155" s="288" t="s">
        <v>116</v>
      </c>
      <c r="B155" s="283" t="s">
        <v>440</v>
      </c>
      <c r="C155" s="282" t="s">
        <v>121</v>
      </c>
      <c r="D155" s="269" t="s">
        <v>852</v>
      </c>
      <c r="E155" s="284" t="s">
        <v>440</v>
      </c>
      <c r="F155" s="288" t="s">
        <v>741</v>
      </c>
      <c r="G155" s="284" t="s">
        <v>229</v>
      </c>
      <c r="H155" s="278" t="s">
        <v>697</v>
      </c>
      <c r="I155" s="268" t="s">
        <v>1269</v>
      </c>
      <c r="J155" s="269" t="s">
        <v>882</v>
      </c>
      <c r="K155" s="269" t="s">
        <v>880</v>
      </c>
      <c r="L155" s="269"/>
      <c r="M155" s="269" t="s">
        <v>845</v>
      </c>
      <c r="N155" s="285">
        <v>45565</v>
      </c>
      <c r="O155" s="285" t="s">
        <v>888</v>
      </c>
      <c r="P155" s="311" t="s">
        <v>10</v>
      </c>
      <c r="Q155" s="289" t="s">
        <v>119</v>
      </c>
      <c r="R155" s="312" t="s">
        <v>760</v>
      </c>
      <c r="S155" s="289" t="s">
        <v>120</v>
      </c>
      <c r="T155" s="289" t="s">
        <v>118</v>
      </c>
      <c r="U155" s="298">
        <v>5</v>
      </c>
      <c r="V155" s="313">
        <v>0</v>
      </c>
      <c r="W155" s="314">
        <v>0</v>
      </c>
      <c r="X155" s="278"/>
      <c r="Y155" s="278"/>
      <c r="Z155" s="278"/>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78"/>
      <c r="AW155" s="278"/>
      <c r="AX155" s="278"/>
      <c r="AY155" s="278"/>
      <c r="AZ155" s="278"/>
      <c r="BA155" s="290"/>
      <c r="BB155" s="290"/>
    </row>
    <row r="156" spans="1:136" s="261" customFormat="1" ht="60" hidden="1" x14ac:dyDescent="0.35">
      <c r="A156" s="288" t="s">
        <v>116</v>
      </c>
      <c r="B156" s="283" t="s">
        <v>440</v>
      </c>
      <c r="C156" s="282" t="s">
        <v>121</v>
      </c>
      <c r="D156" s="269" t="s">
        <v>852</v>
      </c>
      <c r="E156" s="284" t="s">
        <v>440</v>
      </c>
      <c r="F156" s="288" t="s">
        <v>741</v>
      </c>
      <c r="G156" s="284" t="s">
        <v>229</v>
      </c>
      <c r="H156" s="278" t="s">
        <v>698</v>
      </c>
      <c r="I156" s="268" t="s">
        <v>1269</v>
      </c>
      <c r="J156" s="269" t="s">
        <v>882</v>
      </c>
      <c r="K156" s="269" t="s">
        <v>880</v>
      </c>
      <c r="L156" s="269"/>
      <c r="M156" s="269" t="s">
        <v>845</v>
      </c>
      <c r="N156" s="285">
        <v>45565</v>
      </c>
      <c r="O156" s="285" t="s">
        <v>888</v>
      </c>
      <c r="P156" s="311" t="s">
        <v>10</v>
      </c>
      <c r="Q156" s="312" t="s">
        <v>760</v>
      </c>
      <c r="R156" s="289" t="s">
        <v>120</v>
      </c>
      <c r="S156" s="289" t="s">
        <v>118</v>
      </c>
      <c r="T156" s="298">
        <v>5</v>
      </c>
      <c r="U156" s="290"/>
      <c r="V156" s="290"/>
      <c r="W156" s="290"/>
    </row>
    <row r="157" spans="1:136" s="261" customFormat="1" ht="60" hidden="1" x14ac:dyDescent="0.35">
      <c r="A157" s="514" t="s">
        <v>116</v>
      </c>
      <c r="B157" s="505" t="s">
        <v>440</v>
      </c>
      <c r="C157" s="504" t="s">
        <v>121</v>
      </c>
      <c r="D157" s="506" t="s">
        <v>852</v>
      </c>
      <c r="E157" s="507" t="s">
        <v>440</v>
      </c>
      <c r="F157" s="514" t="s">
        <v>741</v>
      </c>
      <c r="G157" s="507" t="s">
        <v>229</v>
      </c>
      <c r="H157" s="278" t="s">
        <v>700</v>
      </c>
      <c r="I157" s="508" t="s">
        <v>1269</v>
      </c>
      <c r="J157" s="506" t="s">
        <v>882</v>
      </c>
      <c r="K157" s="506" t="s">
        <v>880</v>
      </c>
      <c r="L157" s="269"/>
      <c r="M157" s="269" t="s">
        <v>845</v>
      </c>
      <c r="N157" s="509">
        <v>45565</v>
      </c>
      <c r="O157" s="509" t="s">
        <v>888</v>
      </c>
      <c r="P157" s="311" t="s">
        <v>10</v>
      </c>
      <c r="Q157" s="515" t="s">
        <v>120</v>
      </c>
      <c r="R157" s="515" t="s">
        <v>118</v>
      </c>
      <c r="S157" s="528">
        <v>5</v>
      </c>
      <c r="T157" s="511"/>
      <c r="U157" s="513"/>
      <c r="V157" s="258"/>
      <c r="W157" s="258"/>
    </row>
    <row r="158" spans="1:136" s="339" customFormat="1" ht="72" x14ac:dyDescent="0.35">
      <c r="A158" s="311" t="s">
        <v>116</v>
      </c>
      <c r="B158" s="311" t="s">
        <v>441</v>
      </c>
      <c r="C158" s="311" t="s">
        <v>98</v>
      </c>
      <c r="D158" s="340" t="s">
        <v>125</v>
      </c>
      <c r="E158" s="311" t="s">
        <v>441</v>
      </c>
      <c r="F158" s="311" t="s">
        <v>727</v>
      </c>
      <c r="G158" s="311" t="s">
        <v>198</v>
      </c>
      <c r="H158" s="340" t="s">
        <v>696</v>
      </c>
      <c r="I158" s="343">
        <v>1</v>
      </c>
      <c r="J158" s="340" t="s">
        <v>839</v>
      </c>
      <c r="K158" s="340" t="s">
        <v>1162</v>
      </c>
      <c r="L158" s="380"/>
      <c r="M158" s="370" t="s">
        <v>845</v>
      </c>
      <c r="N158" s="354">
        <v>45565</v>
      </c>
      <c r="O158" s="354" t="s">
        <v>889</v>
      </c>
      <c r="P158" s="392" t="s">
        <v>111</v>
      </c>
      <c r="Q158" s="311" t="s">
        <v>99</v>
      </c>
      <c r="R158" s="311" t="s">
        <v>80</v>
      </c>
      <c r="S158" s="362" t="s">
        <v>759</v>
      </c>
      <c r="T158" s="311" t="s">
        <v>123</v>
      </c>
      <c r="U158" s="363" t="s">
        <v>176</v>
      </c>
      <c r="V158" s="311">
        <v>1</v>
      </c>
      <c r="W158" s="311">
        <v>1</v>
      </c>
      <c r="X158" s="311">
        <v>1</v>
      </c>
      <c r="Y158" s="311">
        <v>1</v>
      </c>
      <c r="Z158" s="311">
        <v>1</v>
      </c>
      <c r="AA158" s="464">
        <f>SUM(V158:Z158)</f>
        <v>5</v>
      </c>
      <c r="AB158" s="322" t="str">
        <f t="shared" ref="AB158:AE159" si="254">IF(AV$7=H158,$K158,0)</f>
        <v xml:space="preserve"> Roughly 550,000 of the total onsite sewage systems in Virginia are located in the Chesapeake Bay Watershed. VDH has been involved with a variety of legislative initiatives aimed at decreasing pollution from onsite sewage systems across the Commonwealth. </v>
      </c>
      <c r="AC158" s="322">
        <f t="shared" si="254"/>
        <v>0</v>
      </c>
      <c r="AD158" s="322">
        <f t="shared" si="254"/>
        <v>0</v>
      </c>
      <c r="AE158" s="322">
        <f t="shared" si="254"/>
        <v>0</v>
      </c>
      <c r="AF158" s="322">
        <f>IF(AZ$7=M158,$K158,0)</f>
        <v>0</v>
      </c>
      <c r="AG158" s="364" t="str">
        <f t="shared" ref="AG158:AJ159" si="255">IF(AV$7=H158,$J158,0)</f>
        <v>Active</v>
      </c>
      <c r="AH158" s="322">
        <f t="shared" si="255"/>
        <v>0</v>
      </c>
      <c r="AI158" s="322">
        <f t="shared" si="255"/>
        <v>0</v>
      </c>
      <c r="AJ158" s="322">
        <f t="shared" si="255"/>
        <v>0</v>
      </c>
      <c r="AK158" s="322">
        <f>IF(AZ$7=M158,$J158,0)</f>
        <v>0</v>
      </c>
      <c r="AL158" s="364" t="str">
        <f t="shared" ref="AL158:AO159" si="256">IF(AV$7=H158,$D158,0)</f>
        <v>VDH/DCR/DEQ</v>
      </c>
      <c r="AM158" s="322">
        <f t="shared" si="256"/>
        <v>0</v>
      </c>
      <c r="AN158" s="322">
        <f t="shared" si="256"/>
        <v>0</v>
      </c>
      <c r="AO158" s="322">
        <f t="shared" si="256"/>
        <v>0</v>
      </c>
      <c r="AP158" s="322">
        <f>IF(AZ$7=M158,$D158,0)</f>
        <v>0</v>
      </c>
      <c r="AQ158" s="322" t="str">
        <f t="shared" ref="AQ158:AT159" si="257">IF(AV$7=H158,$M158,0)</f>
        <v>[DEQ Staff]</v>
      </c>
      <c r="AR158" s="322">
        <f t="shared" si="257"/>
        <v>0</v>
      </c>
      <c r="AS158" s="322">
        <f t="shared" si="257"/>
        <v>0</v>
      </c>
      <c r="AT158" s="322">
        <f t="shared" si="257"/>
        <v>0</v>
      </c>
      <c r="AU158" s="322">
        <f>IF(AZ$7=M158,$M158,0)</f>
        <v>0</v>
      </c>
      <c r="AV158" s="461">
        <f t="shared" ref="AV158" si="258">IF(AV$7=H158,$I158,0)</f>
        <v>1</v>
      </c>
      <c r="AW158" s="298">
        <f t="shared" ref="AW158" si="259">IF(AW$7=I158,$I158,0)</f>
        <v>0</v>
      </c>
      <c r="AX158" s="298">
        <f t="shared" ref="AX158" si="260">IF(AX$7=J158,$I158,0)</f>
        <v>0</v>
      </c>
      <c r="AY158" s="298">
        <f t="shared" ref="AY158" si="261">IF(AY$7=K158,$I158,0)</f>
        <v>0</v>
      </c>
      <c r="AZ158" s="372">
        <f>IF(AZ$7=M158,$I158,0)</f>
        <v>0</v>
      </c>
      <c r="BA158" s="466">
        <f>SUM(AV158:AZ158)</f>
        <v>1</v>
      </c>
      <c r="BB158" s="434">
        <f>BA158/AA158</f>
        <v>0.2</v>
      </c>
      <c r="BC158" s="273"/>
      <c r="BD158" s="273"/>
      <c r="BE158" s="273"/>
      <c r="BF158" s="273"/>
      <c r="BG158" s="273"/>
      <c r="BH158" s="273"/>
      <c r="BI158" s="273"/>
      <c r="BJ158" s="273"/>
      <c r="BK158" s="273"/>
      <c r="BL158" s="273"/>
      <c r="BM158" s="273"/>
      <c r="BN158" s="273"/>
      <c r="BO158" s="273"/>
      <c r="BP158" s="273"/>
      <c r="BQ158" s="273"/>
      <c r="BR158" s="273"/>
      <c r="BS158" s="273"/>
      <c r="BT158" s="273"/>
      <c r="BU158" s="273"/>
      <c r="BV158" s="273"/>
      <c r="BW158" s="273"/>
      <c r="BX158" s="273"/>
      <c r="BY158" s="273"/>
      <c r="BZ158" s="273"/>
      <c r="CA158" s="273"/>
      <c r="CB158" s="273"/>
      <c r="CC158" s="273"/>
      <c r="CD158" s="273"/>
      <c r="CE158" s="273"/>
      <c r="CF158" s="273"/>
      <c r="CG158" s="273"/>
      <c r="CH158" s="273"/>
      <c r="CI158" s="273"/>
      <c r="CJ158" s="273"/>
      <c r="CK158" s="273"/>
      <c r="CL158" s="273"/>
      <c r="CM158" s="273"/>
      <c r="CN158" s="273"/>
      <c r="CO158" s="273"/>
      <c r="CP158" s="273"/>
      <c r="CQ158" s="273"/>
      <c r="CR158" s="273"/>
      <c r="CS158" s="273"/>
      <c r="CT158" s="273"/>
      <c r="CU158" s="273"/>
      <c r="CV158" s="273"/>
      <c r="CW158" s="273"/>
      <c r="CX158" s="273"/>
      <c r="CY158" s="273"/>
      <c r="CZ158" s="273"/>
      <c r="DA158" s="273"/>
      <c r="DB158" s="273"/>
      <c r="DC158" s="273"/>
      <c r="DD158" s="273"/>
      <c r="DE158" s="273"/>
      <c r="DF158" s="273"/>
      <c r="DG158" s="273"/>
      <c r="DH158" s="273"/>
      <c r="DI158" s="273"/>
      <c r="DJ158" s="273"/>
      <c r="DK158" s="273"/>
      <c r="DL158" s="273"/>
      <c r="DM158" s="273"/>
      <c r="DN158" s="273"/>
      <c r="DO158" s="273"/>
      <c r="DP158" s="273"/>
      <c r="DQ158" s="273"/>
      <c r="DR158" s="273"/>
      <c r="DS158" s="273"/>
      <c r="DT158" s="273"/>
      <c r="DU158" s="273"/>
      <c r="DV158" s="273"/>
      <c r="DW158" s="273"/>
      <c r="DX158" s="273"/>
      <c r="DY158" s="273"/>
      <c r="DZ158" s="273"/>
      <c r="EA158" s="273"/>
      <c r="EB158" s="273"/>
      <c r="EC158" s="273"/>
      <c r="ED158" s="273"/>
      <c r="EE158" s="273"/>
      <c r="EF158" s="273"/>
    </row>
    <row r="159" spans="1:136" s="261" customFormat="1" ht="48" hidden="1" x14ac:dyDescent="0.35">
      <c r="A159" s="409" t="s">
        <v>116</v>
      </c>
      <c r="B159" s="396" t="s">
        <v>441</v>
      </c>
      <c r="C159" s="409" t="s">
        <v>98</v>
      </c>
      <c r="D159" s="397" t="s">
        <v>852</v>
      </c>
      <c r="E159" s="398" t="s">
        <v>441</v>
      </c>
      <c r="F159" s="409" t="s">
        <v>727</v>
      </c>
      <c r="G159" s="398" t="s">
        <v>198</v>
      </c>
      <c r="H159" s="400" t="s">
        <v>699</v>
      </c>
      <c r="I159" s="401" t="s">
        <v>1269</v>
      </c>
      <c r="J159" s="397" t="s">
        <v>882</v>
      </c>
      <c r="K159" s="397" t="s">
        <v>880</v>
      </c>
      <c r="L159" s="269"/>
      <c r="M159" s="269" t="s">
        <v>845</v>
      </c>
      <c r="N159" s="402">
        <v>45565</v>
      </c>
      <c r="O159" s="402" t="s">
        <v>889</v>
      </c>
      <c r="P159" s="311" t="s">
        <v>111</v>
      </c>
      <c r="Q159" s="404" t="s">
        <v>99</v>
      </c>
      <c r="R159" s="404" t="s">
        <v>80</v>
      </c>
      <c r="S159" s="426" t="s">
        <v>759</v>
      </c>
      <c r="T159" s="404" t="s">
        <v>123</v>
      </c>
      <c r="U159" s="430" t="s">
        <v>176</v>
      </c>
      <c r="V159" s="404">
        <v>0</v>
      </c>
      <c r="W159" s="289">
        <v>1</v>
      </c>
      <c r="X159" s="320">
        <v>0</v>
      </c>
      <c r="Y159" s="320">
        <v>1</v>
      </c>
      <c r="Z159" s="320">
        <v>0</v>
      </c>
      <c r="AA159" s="322">
        <f>SUM(V159:Z159)</f>
        <v>2</v>
      </c>
      <c r="AB159" s="322">
        <f t="shared" si="254"/>
        <v>0</v>
      </c>
      <c r="AC159" s="322">
        <f t="shared" si="254"/>
        <v>0</v>
      </c>
      <c r="AD159" s="322">
        <f t="shared" si="254"/>
        <v>0</v>
      </c>
      <c r="AE159" s="322">
        <f t="shared" si="254"/>
        <v>0</v>
      </c>
      <c r="AF159" s="322">
        <f>IF(AZ$7=M159,$K159,0)</f>
        <v>0</v>
      </c>
      <c r="AG159" s="322">
        <f t="shared" si="255"/>
        <v>0</v>
      </c>
      <c r="AH159" s="322">
        <f t="shared" si="255"/>
        <v>0</v>
      </c>
      <c r="AI159" s="322">
        <f t="shared" si="255"/>
        <v>0</v>
      </c>
      <c r="AJ159" s="322">
        <f t="shared" si="255"/>
        <v>0</v>
      </c>
      <c r="AK159" s="322">
        <f>IF(AZ$7=M159,$J159,0)</f>
        <v>0</v>
      </c>
      <c r="AL159" s="322">
        <f t="shared" si="256"/>
        <v>0</v>
      </c>
      <c r="AM159" s="322">
        <f t="shared" si="256"/>
        <v>0</v>
      </c>
      <c r="AN159" s="322">
        <f t="shared" si="256"/>
        <v>0</v>
      </c>
      <c r="AO159" s="322">
        <f t="shared" si="256"/>
        <v>0</v>
      </c>
      <c r="AP159" s="322">
        <f>IF(AZ$7=M159,$D159,0)</f>
        <v>0</v>
      </c>
      <c r="AQ159" s="322">
        <f t="shared" si="257"/>
        <v>0</v>
      </c>
      <c r="AR159" s="322">
        <f t="shared" si="257"/>
        <v>0</v>
      </c>
      <c r="AS159" s="322">
        <f t="shared" si="257"/>
        <v>0</v>
      </c>
      <c r="AT159" s="322">
        <f t="shared" si="257"/>
        <v>0</v>
      </c>
      <c r="AU159" s="322">
        <f>IF(AZ$7=M159,$M159,0)</f>
        <v>0</v>
      </c>
      <c r="AV159" s="322">
        <f t="shared" ref="AV159:AY159" si="262">IF(AV$7=H159,$I159,0)</f>
        <v>0</v>
      </c>
      <c r="AW159" s="322">
        <f t="shared" si="262"/>
        <v>0</v>
      </c>
      <c r="AX159" s="322">
        <f t="shared" si="262"/>
        <v>0</v>
      </c>
      <c r="AY159" s="322">
        <f t="shared" si="262"/>
        <v>0</v>
      </c>
      <c r="AZ159" s="322">
        <f>IF(AZ$7=M159,$I159,0)</f>
        <v>0</v>
      </c>
      <c r="BA159" s="326">
        <f>SUM(AV159:AZ159)</f>
        <v>0</v>
      </c>
      <c r="BB159" s="328">
        <f>BA159/AA159</f>
        <v>0</v>
      </c>
    </row>
    <row r="160" spans="1:136" s="261" customFormat="1" ht="48" hidden="1" x14ac:dyDescent="0.35">
      <c r="A160" s="288" t="s">
        <v>116</v>
      </c>
      <c r="B160" s="283" t="s">
        <v>441</v>
      </c>
      <c r="C160" s="288" t="s">
        <v>98</v>
      </c>
      <c r="D160" s="269" t="s">
        <v>852</v>
      </c>
      <c r="E160" s="284" t="s">
        <v>441</v>
      </c>
      <c r="F160" s="288" t="s">
        <v>727</v>
      </c>
      <c r="G160" s="284" t="s">
        <v>198</v>
      </c>
      <c r="H160" s="278" t="s">
        <v>697</v>
      </c>
      <c r="I160" s="268" t="s">
        <v>1269</v>
      </c>
      <c r="J160" s="269" t="s">
        <v>882</v>
      </c>
      <c r="K160" s="269" t="s">
        <v>880</v>
      </c>
      <c r="L160" s="269"/>
      <c r="M160" s="269" t="s">
        <v>845</v>
      </c>
      <c r="N160" s="285">
        <v>45565</v>
      </c>
      <c r="O160" s="285" t="s">
        <v>889</v>
      </c>
      <c r="P160" s="311" t="s">
        <v>111</v>
      </c>
      <c r="Q160" s="289" t="s">
        <v>80</v>
      </c>
      <c r="R160" s="312" t="s">
        <v>759</v>
      </c>
      <c r="S160" s="289" t="s">
        <v>123</v>
      </c>
      <c r="T160" s="315" t="s">
        <v>176</v>
      </c>
      <c r="U160" s="298">
        <v>2</v>
      </c>
      <c r="V160" s="313">
        <v>0</v>
      </c>
      <c r="W160" s="314">
        <v>0</v>
      </c>
      <c r="X160" s="260"/>
      <c r="Y160" s="260"/>
      <c r="Z160" s="260"/>
      <c r="AA160" s="281"/>
      <c r="AB160" s="281"/>
      <c r="AC160" s="281"/>
      <c r="AD160" s="281"/>
      <c r="AE160" s="281"/>
      <c r="AF160" s="281"/>
      <c r="AG160" s="281"/>
      <c r="AH160" s="281"/>
      <c r="AI160" s="281"/>
      <c r="AJ160" s="281"/>
      <c r="AK160" s="281"/>
      <c r="AL160" s="281"/>
      <c r="AM160" s="281"/>
      <c r="AN160" s="281"/>
      <c r="AO160" s="281"/>
      <c r="AP160" s="281"/>
      <c r="AQ160" s="281"/>
      <c r="AR160" s="281"/>
      <c r="AS160" s="281"/>
      <c r="AT160" s="281"/>
      <c r="AU160" s="281"/>
      <c r="AV160" s="260"/>
      <c r="AW160" s="260"/>
      <c r="AX160" s="260"/>
      <c r="AY160" s="260"/>
      <c r="AZ160" s="260"/>
      <c r="BA160" s="281"/>
      <c r="BB160" s="281"/>
    </row>
    <row r="161" spans="1:54" s="261" customFormat="1" ht="48" hidden="1" x14ac:dyDescent="0.35">
      <c r="A161" s="288" t="s">
        <v>116</v>
      </c>
      <c r="B161" s="283" t="s">
        <v>441</v>
      </c>
      <c r="C161" s="288" t="s">
        <v>98</v>
      </c>
      <c r="D161" s="269" t="s">
        <v>852</v>
      </c>
      <c r="E161" s="284" t="s">
        <v>441</v>
      </c>
      <c r="F161" s="288" t="s">
        <v>727</v>
      </c>
      <c r="G161" s="284" t="s">
        <v>198</v>
      </c>
      <c r="H161" s="278" t="s">
        <v>698</v>
      </c>
      <c r="I161" s="268" t="s">
        <v>1269</v>
      </c>
      <c r="J161" s="269" t="s">
        <v>882</v>
      </c>
      <c r="K161" s="269" t="s">
        <v>880</v>
      </c>
      <c r="L161" s="269"/>
      <c r="M161" s="269" t="s">
        <v>845</v>
      </c>
      <c r="N161" s="285">
        <v>45565</v>
      </c>
      <c r="O161" s="285" t="s">
        <v>889</v>
      </c>
      <c r="P161" s="311" t="s">
        <v>111</v>
      </c>
      <c r="Q161" s="312" t="s">
        <v>759</v>
      </c>
      <c r="R161" s="289" t="s">
        <v>123</v>
      </c>
      <c r="S161" s="315" t="s">
        <v>176</v>
      </c>
      <c r="T161" s="298">
        <v>2</v>
      </c>
      <c r="U161" s="290"/>
      <c r="V161" s="290"/>
      <c r="W161" s="290"/>
    </row>
    <row r="162" spans="1:54" s="261" customFormat="1" ht="48" hidden="1" x14ac:dyDescent="0.35">
      <c r="A162" s="514" t="s">
        <v>116</v>
      </c>
      <c r="B162" s="505" t="s">
        <v>441</v>
      </c>
      <c r="C162" s="514" t="s">
        <v>98</v>
      </c>
      <c r="D162" s="506" t="s">
        <v>852</v>
      </c>
      <c r="E162" s="507" t="s">
        <v>441</v>
      </c>
      <c r="F162" s="514" t="s">
        <v>727</v>
      </c>
      <c r="G162" s="507" t="s">
        <v>198</v>
      </c>
      <c r="H162" s="278" t="s">
        <v>700</v>
      </c>
      <c r="I162" s="508" t="s">
        <v>1269</v>
      </c>
      <c r="J162" s="506" t="s">
        <v>882</v>
      </c>
      <c r="K162" s="506" t="s">
        <v>880</v>
      </c>
      <c r="L162" s="269"/>
      <c r="M162" s="269" t="s">
        <v>845</v>
      </c>
      <c r="N162" s="509">
        <v>45565</v>
      </c>
      <c r="O162" s="509" t="s">
        <v>889</v>
      </c>
      <c r="P162" s="311" t="s">
        <v>111</v>
      </c>
      <c r="Q162" s="515" t="s">
        <v>123</v>
      </c>
      <c r="R162" s="529" t="s">
        <v>176</v>
      </c>
      <c r="S162" s="528">
        <v>2</v>
      </c>
      <c r="T162" s="511"/>
      <c r="U162" s="513"/>
      <c r="V162" s="258"/>
      <c r="W162" s="258"/>
    </row>
    <row r="163" spans="1:54" s="273" customFormat="1" ht="60" x14ac:dyDescent="0.35">
      <c r="A163" s="311" t="s">
        <v>116</v>
      </c>
      <c r="B163" s="311" t="s">
        <v>776</v>
      </c>
      <c r="C163" s="311" t="s">
        <v>204</v>
      </c>
      <c r="D163" s="340" t="s">
        <v>10</v>
      </c>
      <c r="E163" s="311" t="s">
        <v>487</v>
      </c>
      <c r="F163" s="311" t="s">
        <v>742</v>
      </c>
      <c r="G163" s="311" t="s">
        <v>186</v>
      </c>
      <c r="H163" s="340" t="s">
        <v>696</v>
      </c>
      <c r="I163" s="343">
        <v>1</v>
      </c>
      <c r="J163" s="340" t="s">
        <v>839</v>
      </c>
      <c r="K163" s="340" t="s">
        <v>1163</v>
      </c>
      <c r="L163" s="384"/>
      <c r="M163" s="373" t="s">
        <v>845</v>
      </c>
      <c r="N163" s="354">
        <v>45565</v>
      </c>
      <c r="O163" s="354" t="s">
        <v>888</v>
      </c>
      <c r="P163" s="391" t="s">
        <v>125</v>
      </c>
      <c r="Q163" s="311" t="s">
        <v>42</v>
      </c>
      <c r="R163" s="311" t="s">
        <v>24</v>
      </c>
      <c r="S163" s="311">
        <v>3</v>
      </c>
      <c r="T163" s="311" t="s">
        <v>124</v>
      </c>
      <c r="U163" s="311" t="s">
        <v>55</v>
      </c>
      <c r="V163" s="311">
        <v>1</v>
      </c>
      <c r="W163" s="386">
        <v>1</v>
      </c>
      <c r="X163" s="331">
        <v>1</v>
      </c>
      <c r="Y163" s="331">
        <v>1</v>
      </c>
      <c r="Z163" s="331">
        <v>1</v>
      </c>
      <c r="AA163" s="464">
        <f>SUM(V163:Z163)</f>
        <v>5</v>
      </c>
      <c r="AB163" s="332" t="str">
        <f t="shared" ref="AB163:AE164" si="263">IF(AV$7=H163,$K163,0)</f>
        <v xml:space="preserve">DEQ continues to work with organizations and localities across Virginia to fund projects that correct failing septic systems or straight-pipes. </v>
      </c>
      <c r="AC163" s="332">
        <f t="shared" si="263"/>
        <v>0</v>
      </c>
      <c r="AD163" s="332">
        <f t="shared" si="263"/>
        <v>0</v>
      </c>
      <c r="AE163" s="332">
        <f t="shared" si="263"/>
        <v>0</v>
      </c>
      <c r="AF163" s="332">
        <f>IF(AZ$7=M163,$K163,0)</f>
        <v>0</v>
      </c>
      <c r="AG163" s="365" t="str">
        <f t="shared" ref="AG163:AJ164" si="264">IF(AV$7=H163,$J163,0)</f>
        <v>Active</v>
      </c>
      <c r="AH163" s="332">
        <f t="shared" si="264"/>
        <v>0</v>
      </c>
      <c r="AI163" s="332">
        <f t="shared" si="264"/>
        <v>0</v>
      </c>
      <c r="AJ163" s="332">
        <f t="shared" si="264"/>
        <v>0</v>
      </c>
      <c r="AK163" s="332">
        <f>IF(AZ$7=M163,$J163,0)</f>
        <v>0</v>
      </c>
      <c r="AL163" s="365" t="str">
        <f t="shared" ref="AL163:AO164" si="265">IF(AV$7=H163,$D163,0)</f>
        <v>DEQ</v>
      </c>
      <c r="AM163" s="332">
        <f t="shared" si="265"/>
        <v>0</v>
      </c>
      <c r="AN163" s="332">
        <f t="shared" si="265"/>
        <v>0</v>
      </c>
      <c r="AO163" s="332">
        <f t="shared" si="265"/>
        <v>0</v>
      </c>
      <c r="AP163" s="332">
        <f>IF(AZ$7=M163,$D163,0)</f>
        <v>0</v>
      </c>
      <c r="AQ163" s="332" t="str">
        <f t="shared" ref="AQ163:AT164" si="266">IF(AV$7=H163,$M163,0)</f>
        <v>[DEQ Staff]</v>
      </c>
      <c r="AR163" s="332">
        <f t="shared" si="266"/>
        <v>0</v>
      </c>
      <c r="AS163" s="332">
        <f t="shared" si="266"/>
        <v>0</v>
      </c>
      <c r="AT163" s="332">
        <f t="shared" si="266"/>
        <v>0</v>
      </c>
      <c r="AU163" s="332">
        <f>IF(AZ$7=M163,$M163,0)</f>
        <v>0</v>
      </c>
      <c r="AV163" s="461">
        <f t="shared" ref="AV163" si="267">IF(AV$7=H163,$I163,0)</f>
        <v>1</v>
      </c>
      <c r="AW163" s="298">
        <f t="shared" ref="AW163" si="268">IF(AW$7=I163,$I163,0)</f>
        <v>0</v>
      </c>
      <c r="AX163" s="298">
        <f t="shared" ref="AX163" si="269">IF(AX$7=J163,$I163,0)</f>
        <v>0</v>
      </c>
      <c r="AY163" s="298">
        <f t="shared" ref="AY163" si="270">IF(AY$7=K163,$I163,0)</f>
        <v>0</v>
      </c>
      <c r="AZ163" s="372">
        <f>IF(AZ$7=M163,$I163,0)</f>
        <v>0</v>
      </c>
      <c r="BA163" s="466">
        <f>SUM(AV163:AZ163)</f>
        <v>1</v>
      </c>
      <c r="BB163" s="434">
        <f>BA163/AA163</f>
        <v>0.2</v>
      </c>
    </row>
    <row r="164" spans="1:54" s="261" customFormat="1" ht="60" hidden="1" x14ac:dyDescent="0.35">
      <c r="A164" s="409" t="s">
        <v>116</v>
      </c>
      <c r="B164" s="396" t="s">
        <v>776</v>
      </c>
      <c r="C164" s="409" t="s">
        <v>204</v>
      </c>
      <c r="D164" s="397" t="s">
        <v>852</v>
      </c>
      <c r="E164" s="398" t="s">
        <v>487</v>
      </c>
      <c r="F164" s="409" t="s">
        <v>742</v>
      </c>
      <c r="G164" s="398" t="s">
        <v>186</v>
      </c>
      <c r="H164" s="400" t="s">
        <v>699</v>
      </c>
      <c r="I164" s="401" t="s">
        <v>1269</v>
      </c>
      <c r="J164" s="397" t="s">
        <v>882</v>
      </c>
      <c r="K164" s="397" t="s">
        <v>880</v>
      </c>
      <c r="L164" s="269"/>
      <c r="M164" s="269" t="s">
        <v>845</v>
      </c>
      <c r="N164" s="402">
        <v>45565</v>
      </c>
      <c r="O164" s="402" t="s">
        <v>888</v>
      </c>
      <c r="P164" s="311" t="s">
        <v>125</v>
      </c>
      <c r="Q164" s="404" t="s">
        <v>42</v>
      </c>
      <c r="R164" s="404" t="s">
        <v>24</v>
      </c>
      <c r="S164" s="404">
        <v>3</v>
      </c>
      <c r="T164" s="404" t="s">
        <v>124</v>
      </c>
      <c r="U164" s="404" t="s">
        <v>55</v>
      </c>
      <c r="V164" s="404">
        <v>1</v>
      </c>
      <c r="W164" s="289">
        <v>1</v>
      </c>
      <c r="X164" s="320">
        <v>1</v>
      </c>
      <c r="Y164" s="320">
        <v>1</v>
      </c>
      <c r="Z164" s="320">
        <v>1</v>
      </c>
      <c r="AA164" s="322">
        <f>SUM(V164:Z164)</f>
        <v>5</v>
      </c>
      <c r="AB164" s="322">
        <f t="shared" si="263"/>
        <v>0</v>
      </c>
      <c r="AC164" s="322">
        <f t="shared" si="263"/>
        <v>0</v>
      </c>
      <c r="AD164" s="322">
        <f t="shared" si="263"/>
        <v>0</v>
      </c>
      <c r="AE164" s="322">
        <f t="shared" si="263"/>
        <v>0</v>
      </c>
      <c r="AF164" s="322">
        <f>IF(AZ$7=M164,$K164,0)</f>
        <v>0</v>
      </c>
      <c r="AG164" s="322">
        <f t="shared" si="264"/>
        <v>0</v>
      </c>
      <c r="AH164" s="322">
        <f t="shared" si="264"/>
        <v>0</v>
      </c>
      <c r="AI164" s="322">
        <f t="shared" si="264"/>
        <v>0</v>
      </c>
      <c r="AJ164" s="322">
        <f t="shared" si="264"/>
        <v>0</v>
      </c>
      <c r="AK164" s="322">
        <f>IF(AZ$7=M164,$J164,0)</f>
        <v>0</v>
      </c>
      <c r="AL164" s="322">
        <f t="shared" si="265"/>
        <v>0</v>
      </c>
      <c r="AM164" s="322">
        <f t="shared" si="265"/>
        <v>0</v>
      </c>
      <c r="AN164" s="322">
        <f t="shared" si="265"/>
        <v>0</v>
      </c>
      <c r="AO164" s="322">
        <f t="shared" si="265"/>
        <v>0</v>
      </c>
      <c r="AP164" s="322">
        <f>IF(AZ$7=M164,$D164,0)</f>
        <v>0</v>
      </c>
      <c r="AQ164" s="322">
        <f t="shared" si="266"/>
        <v>0</v>
      </c>
      <c r="AR164" s="322">
        <f t="shared" si="266"/>
        <v>0</v>
      </c>
      <c r="AS164" s="322">
        <f t="shared" si="266"/>
        <v>0</v>
      </c>
      <c r="AT164" s="322">
        <f t="shared" si="266"/>
        <v>0</v>
      </c>
      <c r="AU164" s="322">
        <f>IF(AZ$7=M164,$M164,0)</f>
        <v>0</v>
      </c>
      <c r="AV164" s="322">
        <f t="shared" ref="AV164:AY164" si="271">IF(AV$7=H164,$I164,0)</f>
        <v>0</v>
      </c>
      <c r="AW164" s="322">
        <f t="shared" si="271"/>
        <v>0</v>
      </c>
      <c r="AX164" s="322">
        <f t="shared" si="271"/>
        <v>0</v>
      </c>
      <c r="AY164" s="322">
        <f t="shared" si="271"/>
        <v>0</v>
      </c>
      <c r="AZ164" s="322">
        <f>IF(AZ$7=M164,$I164,0)</f>
        <v>0</v>
      </c>
      <c r="BA164" s="326">
        <f>SUM(AV164:AZ164)</f>
        <v>0</v>
      </c>
      <c r="BB164" s="328">
        <f>BA164/AA164</f>
        <v>0</v>
      </c>
    </row>
    <row r="165" spans="1:54" s="261" customFormat="1" ht="60" hidden="1" x14ac:dyDescent="0.35">
      <c r="A165" s="288" t="s">
        <v>116</v>
      </c>
      <c r="B165" s="283" t="s">
        <v>776</v>
      </c>
      <c r="C165" s="288" t="s">
        <v>204</v>
      </c>
      <c r="D165" s="269" t="s">
        <v>852</v>
      </c>
      <c r="E165" s="284" t="s">
        <v>487</v>
      </c>
      <c r="F165" s="288" t="s">
        <v>742</v>
      </c>
      <c r="G165" s="284" t="s">
        <v>186</v>
      </c>
      <c r="H165" s="278" t="s">
        <v>697</v>
      </c>
      <c r="I165" s="268" t="s">
        <v>1269</v>
      </c>
      <c r="J165" s="269" t="s">
        <v>882</v>
      </c>
      <c r="K165" s="269" t="s">
        <v>880</v>
      </c>
      <c r="L165" s="269"/>
      <c r="M165" s="269" t="s">
        <v>845</v>
      </c>
      <c r="N165" s="285">
        <v>45565</v>
      </c>
      <c r="O165" s="285" t="s">
        <v>888</v>
      </c>
      <c r="P165" s="311" t="s">
        <v>125</v>
      </c>
      <c r="Q165" s="289" t="s">
        <v>24</v>
      </c>
      <c r="R165" s="289">
        <v>3</v>
      </c>
      <c r="S165" s="289" t="s">
        <v>124</v>
      </c>
      <c r="T165" s="289" t="s">
        <v>55</v>
      </c>
      <c r="U165" s="298">
        <v>5</v>
      </c>
      <c r="V165" s="313">
        <v>0</v>
      </c>
      <c r="W165" s="314">
        <v>0</v>
      </c>
      <c r="X165" s="260"/>
      <c r="Y165" s="260"/>
      <c r="Z165" s="260"/>
      <c r="AA165" s="281"/>
      <c r="AB165" s="281"/>
      <c r="AC165" s="281"/>
      <c r="AD165" s="281"/>
      <c r="AE165" s="281"/>
      <c r="AF165" s="281"/>
      <c r="AG165" s="281"/>
      <c r="AH165" s="281"/>
      <c r="AI165" s="281"/>
      <c r="AJ165" s="281"/>
      <c r="AK165" s="281"/>
      <c r="AL165" s="281"/>
      <c r="AM165" s="281"/>
      <c r="AN165" s="281"/>
      <c r="AO165" s="281"/>
      <c r="AP165" s="281"/>
      <c r="AQ165" s="281"/>
      <c r="AR165" s="281"/>
      <c r="AS165" s="281"/>
      <c r="AT165" s="281"/>
      <c r="AU165" s="281"/>
      <c r="AV165" s="260"/>
      <c r="AW165" s="260"/>
      <c r="AX165" s="260"/>
      <c r="AY165" s="260"/>
      <c r="AZ165" s="260"/>
      <c r="BA165" s="281"/>
      <c r="BB165" s="281"/>
    </row>
    <row r="166" spans="1:54" s="261" customFormat="1" ht="60" hidden="1" x14ac:dyDescent="0.35">
      <c r="A166" s="288" t="s">
        <v>116</v>
      </c>
      <c r="B166" s="283" t="s">
        <v>776</v>
      </c>
      <c r="C166" s="288" t="s">
        <v>204</v>
      </c>
      <c r="D166" s="269" t="s">
        <v>852</v>
      </c>
      <c r="E166" s="284" t="s">
        <v>487</v>
      </c>
      <c r="F166" s="288" t="s">
        <v>742</v>
      </c>
      <c r="G166" s="284" t="s">
        <v>186</v>
      </c>
      <c r="H166" s="278" t="s">
        <v>698</v>
      </c>
      <c r="I166" s="268" t="s">
        <v>1269</v>
      </c>
      <c r="J166" s="269" t="s">
        <v>882</v>
      </c>
      <c r="K166" s="269" t="s">
        <v>880</v>
      </c>
      <c r="L166" s="269"/>
      <c r="M166" s="269" t="s">
        <v>845</v>
      </c>
      <c r="N166" s="285">
        <v>45565</v>
      </c>
      <c r="O166" s="285" t="s">
        <v>888</v>
      </c>
      <c r="P166" s="311" t="s">
        <v>125</v>
      </c>
      <c r="Q166" s="289">
        <v>3</v>
      </c>
      <c r="R166" s="289" t="s">
        <v>124</v>
      </c>
      <c r="S166" s="289" t="s">
        <v>55</v>
      </c>
      <c r="T166" s="298">
        <v>5</v>
      </c>
      <c r="U166" s="290"/>
      <c r="V166" s="290"/>
      <c r="W166" s="290"/>
    </row>
    <row r="167" spans="1:54" s="261" customFormat="1" ht="60" hidden="1" x14ac:dyDescent="0.35">
      <c r="A167" s="514" t="s">
        <v>116</v>
      </c>
      <c r="B167" s="505" t="s">
        <v>776</v>
      </c>
      <c r="C167" s="514" t="s">
        <v>204</v>
      </c>
      <c r="D167" s="506" t="s">
        <v>852</v>
      </c>
      <c r="E167" s="507" t="s">
        <v>487</v>
      </c>
      <c r="F167" s="514" t="s">
        <v>742</v>
      </c>
      <c r="G167" s="507" t="s">
        <v>186</v>
      </c>
      <c r="H167" s="278" t="s">
        <v>700</v>
      </c>
      <c r="I167" s="508" t="s">
        <v>1269</v>
      </c>
      <c r="J167" s="506" t="s">
        <v>882</v>
      </c>
      <c r="K167" s="506" t="s">
        <v>880</v>
      </c>
      <c r="L167" s="269"/>
      <c r="M167" s="269" t="s">
        <v>845</v>
      </c>
      <c r="N167" s="509">
        <v>45565</v>
      </c>
      <c r="O167" s="509" t="s">
        <v>888</v>
      </c>
      <c r="P167" s="311" t="s">
        <v>125</v>
      </c>
      <c r="Q167" s="515" t="s">
        <v>124</v>
      </c>
      <c r="R167" s="515" t="s">
        <v>55</v>
      </c>
      <c r="S167" s="528">
        <v>5</v>
      </c>
      <c r="T167" s="511"/>
      <c r="U167" s="513"/>
      <c r="V167" s="258"/>
      <c r="W167" s="258"/>
    </row>
    <row r="168" spans="1:54" s="273" customFormat="1" ht="60" x14ac:dyDescent="0.35">
      <c r="A168" s="311" t="s">
        <v>116</v>
      </c>
      <c r="B168" s="311" t="s">
        <v>776</v>
      </c>
      <c r="C168" s="311" t="s">
        <v>204</v>
      </c>
      <c r="D168" s="340" t="s">
        <v>10</v>
      </c>
      <c r="E168" s="311" t="s">
        <v>489</v>
      </c>
      <c r="F168" s="311" t="s">
        <v>866</v>
      </c>
      <c r="G168" s="311" t="s">
        <v>1044</v>
      </c>
      <c r="H168" s="340" t="s">
        <v>696</v>
      </c>
      <c r="I168" s="343">
        <v>5063</v>
      </c>
      <c r="J168" s="340" t="s">
        <v>839</v>
      </c>
      <c r="K168" s="340" t="s">
        <v>1296</v>
      </c>
      <c r="L168" s="384"/>
      <c r="M168" s="373" t="s">
        <v>845</v>
      </c>
      <c r="N168" s="354">
        <v>45565</v>
      </c>
      <c r="O168" s="354" t="s">
        <v>888</v>
      </c>
      <c r="P168" s="391" t="s">
        <v>125</v>
      </c>
      <c r="Q168" s="311" t="s">
        <v>42</v>
      </c>
      <c r="R168" s="311" t="s">
        <v>24</v>
      </c>
      <c r="S168" s="311">
        <v>3</v>
      </c>
      <c r="T168" s="311" t="s">
        <v>124</v>
      </c>
      <c r="U168" s="311" t="s">
        <v>55</v>
      </c>
      <c r="V168" s="311">
        <v>2000</v>
      </c>
      <c r="W168" s="311">
        <v>2000</v>
      </c>
      <c r="X168" s="311">
        <v>2000</v>
      </c>
      <c r="Y168" s="311">
        <v>2000</v>
      </c>
      <c r="Z168" s="311">
        <v>2000</v>
      </c>
      <c r="AA168" s="464">
        <f>SUM(V168:Z168)</f>
        <v>10000</v>
      </c>
      <c r="AB168" s="332" t="str">
        <f t="shared" ref="AB168:AE169" si="272">IF(AV$7=H168,$K168,0)</f>
        <v xml:space="preserve">A majority of these projects are part of larger watershed restoration and implementation efforts in TMDL implementation areas. During FY 2019, DEQ provided $859,292 from State and Federal funding and landowner contributions to address failing or failed septic systems. 5,063 Pounds of Nitrogen Removed   </v>
      </c>
      <c r="AC168" s="332">
        <f t="shared" si="272"/>
        <v>0</v>
      </c>
      <c r="AD168" s="332">
        <f t="shared" si="272"/>
        <v>0</v>
      </c>
      <c r="AE168" s="332">
        <f t="shared" si="272"/>
        <v>0</v>
      </c>
      <c r="AF168" s="332">
        <f>IF(AZ$7=M168,$K168,0)</f>
        <v>0</v>
      </c>
      <c r="AG168" s="365" t="str">
        <f t="shared" ref="AG168:AJ169" si="273">IF(AV$7=H168,$J168,0)</f>
        <v>Active</v>
      </c>
      <c r="AH168" s="332">
        <f t="shared" si="273"/>
        <v>0</v>
      </c>
      <c r="AI168" s="332">
        <f t="shared" si="273"/>
        <v>0</v>
      </c>
      <c r="AJ168" s="332">
        <f t="shared" si="273"/>
        <v>0</v>
      </c>
      <c r="AK168" s="332">
        <f>IF(AZ$7=M168,$J168,0)</f>
        <v>0</v>
      </c>
      <c r="AL168" s="365" t="str">
        <f t="shared" ref="AL168:AO169" si="274">IF(AV$7=H168,$D168,0)</f>
        <v>DEQ</v>
      </c>
      <c r="AM168" s="332">
        <f t="shared" si="274"/>
        <v>0</v>
      </c>
      <c r="AN168" s="332">
        <f t="shared" si="274"/>
        <v>0</v>
      </c>
      <c r="AO168" s="332">
        <f t="shared" si="274"/>
        <v>0</v>
      </c>
      <c r="AP168" s="332">
        <f>IF(AZ$7=M168,$D168,0)</f>
        <v>0</v>
      </c>
      <c r="AQ168" s="332" t="str">
        <f t="shared" ref="AQ168:AT169" si="275">IF(AV$7=H168,$M168,0)</f>
        <v>[DEQ Staff]</v>
      </c>
      <c r="AR168" s="332">
        <f t="shared" si="275"/>
        <v>0</v>
      </c>
      <c r="AS168" s="332">
        <f t="shared" si="275"/>
        <v>0</v>
      </c>
      <c r="AT168" s="332">
        <f t="shared" si="275"/>
        <v>0</v>
      </c>
      <c r="AU168" s="332">
        <f>IF(AZ$7=M168,$M168,0)</f>
        <v>0</v>
      </c>
      <c r="AV168" s="461">
        <f t="shared" ref="AV168" si="276">IF(AV$7=H168,$I168,0)</f>
        <v>5063</v>
      </c>
      <c r="AW168" s="298">
        <f t="shared" ref="AW168" si="277">IF(AW$7=I168,$I168,0)</f>
        <v>0</v>
      </c>
      <c r="AX168" s="298">
        <f t="shared" ref="AX168" si="278">IF(AX$7=J168,$I168,0)</f>
        <v>0</v>
      </c>
      <c r="AY168" s="298">
        <f t="shared" ref="AY168" si="279">IF(AY$7=K168,$I168,0)</f>
        <v>0</v>
      </c>
      <c r="AZ168" s="372">
        <f>IF(AZ$7=M168,$I168,0)</f>
        <v>0</v>
      </c>
      <c r="BA168" s="466">
        <f>SUM(AV168:AZ168)</f>
        <v>5063</v>
      </c>
      <c r="BB168" s="434">
        <f>BA168/AA168</f>
        <v>0.50629999999999997</v>
      </c>
    </row>
    <row r="169" spans="1:54" s="261" customFormat="1" ht="60" hidden="1" x14ac:dyDescent="0.35">
      <c r="A169" s="409" t="s">
        <v>116</v>
      </c>
      <c r="B169" s="396" t="s">
        <v>776</v>
      </c>
      <c r="C169" s="409" t="s">
        <v>204</v>
      </c>
      <c r="D169" s="397" t="s">
        <v>852</v>
      </c>
      <c r="E169" s="398" t="s">
        <v>489</v>
      </c>
      <c r="F169" s="409" t="s">
        <v>866</v>
      </c>
      <c r="G169" s="398" t="s">
        <v>1044</v>
      </c>
      <c r="H169" s="400" t="s">
        <v>699</v>
      </c>
      <c r="I169" s="401" t="s">
        <v>1269</v>
      </c>
      <c r="J169" s="397" t="s">
        <v>882</v>
      </c>
      <c r="K169" s="397" t="s">
        <v>880</v>
      </c>
      <c r="L169" s="269"/>
      <c r="M169" s="269" t="s">
        <v>845</v>
      </c>
      <c r="N169" s="402">
        <v>45565</v>
      </c>
      <c r="O169" s="402" t="s">
        <v>888</v>
      </c>
      <c r="P169" s="311" t="s">
        <v>125</v>
      </c>
      <c r="Q169" s="404" t="s">
        <v>42</v>
      </c>
      <c r="R169" s="404" t="s">
        <v>24</v>
      </c>
      <c r="S169" s="404">
        <v>3</v>
      </c>
      <c r="T169" s="404" t="s">
        <v>124</v>
      </c>
      <c r="U169" s="404" t="s">
        <v>55</v>
      </c>
      <c r="V169" s="404">
        <v>1</v>
      </c>
      <c r="W169" s="289">
        <v>1</v>
      </c>
      <c r="X169" s="320">
        <v>1</v>
      </c>
      <c r="Y169" s="320">
        <v>1</v>
      </c>
      <c r="Z169" s="320">
        <v>1</v>
      </c>
      <c r="AA169" s="322">
        <f>SUM(V169:Z169)</f>
        <v>5</v>
      </c>
      <c r="AB169" s="322">
        <f t="shared" si="272"/>
        <v>0</v>
      </c>
      <c r="AC169" s="322">
        <f t="shared" si="272"/>
        <v>0</v>
      </c>
      <c r="AD169" s="322">
        <f t="shared" si="272"/>
        <v>0</v>
      </c>
      <c r="AE169" s="322">
        <f t="shared" si="272"/>
        <v>0</v>
      </c>
      <c r="AF169" s="322">
        <f>IF(AZ$7=M169,$K169,0)</f>
        <v>0</v>
      </c>
      <c r="AG169" s="322">
        <f t="shared" si="273"/>
        <v>0</v>
      </c>
      <c r="AH169" s="322">
        <f t="shared" si="273"/>
        <v>0</v>
      </c>
      <c r="AI169" s="322">
        <f t="shared" si="273"/>
        <v>0</v>
      </c>
      <c r="AJ169" s="322">
        <f t="shared" si="273"/>
        <v>0</v>
      </c>
      <c r="AK169" s="322">
        <f>IF(AZ$7=M169,$J169,0)</f>
        <v>0</v>
      </c>
      <c r="AL169" s="322">
        <f t="shared" si="274"/>
        <v>0</v>
      </c>
      <c r="AM169" s="322">
        <f t="shared" si="274"/>
        <v>0</v>
      </c>
      <c r="AN169" s="322">
        <f t="shared" si="274"/>
        <v>0</v>
      </c>
      <c r="AO169" s="322">
        <f t="shared" si="274"/>
        <v>0</v>
      </c>
      <c r="AP169" s="322">
        <f>IF(AZ$7=M169,$D169,0)</f>
        <v>0</v>
      </c>
      <c r="AQ169" s="322">
        <f t="shared" si="275"/>
        <v>0</v>
      </c>
      <c r="AR169" s="322">
        <f t="shared" si="275"/>
        <v>0</v>
      </c>
      <c r="AS169" s="322">
        <f t="shared" si="275"/>
        <v>0</v>
      </c>
      <c r="AT169" s="322">
        <f t="shared" si="275"/>
        <v>0</v>
      </c>
      <c r="AU169" s="322">
        <f>IF(AZ$7=M169,$M169,0)</f>
        <v>0</v>
      </c>
      <c r="AV169" s="322">
        <f t="shared" ref="AV169:AY169" si="280">IF(AV$7=H169,$I169,0)</f>
        <v>0</v>
      </c>
      <c r="AW169" s="322">
        <f t="shared" si="280"/>
        <v>0</v>
      </c>
      <c r="AX169" s="322">
        <f t="shared" si="280"/>
        <v>0</v>
      </c>
      <c r="AY169" s="322">
        <f t="shared" si="280"/>
        <v>0</v>
      </c>
      <c r="AZ169" s="322">
        <f>IF(AZ$7=M169,$I169,0)</f>
        <v>0</v>
      </c>
      <c r="BA169" s="326">
        <f>SUM(AV169:AZ169)</f>
        <v>0</v>
      </c>
      <c r="BB169" s="328">
        <f>BA169/AA169</f>
        <v>0</v>
      </c>
    </row>
    <row r="170" spans="1:54" s="261" customFormat="1" ht="60" hidden="1" x14ac:dyDescent="0.35">
      <c r="A170" s="288" t="s">
        <v>116</v>
      </c>
      <c r="B170" s="283" t="s">
        <v>776</v>
      </c>
      <c r="C170" s="288" t="s">
        <v>204</v>
      </c>
      <c r="D170" s="269" t="s">
        <v>852</v>
      </c>
      <c r="E170" s="284" t="s">
        <v>489</v>
      </c>
      <c r="F170" s="288" t="s">
        <v>866</v>
      </c>
      <c r="G170" s="284" t="s">
        <v>1044</v>
      </c>
      <c r="H170" s="278" t="s">
        <v>697</v>
      </c>
      <c r="I170" s="268" t="s">
        <v>1269</v>
      </c>
      <c r="J170" s="269" t="s">
        <v>882</v>
      </c>
      <c r="K170" s="269" t="s">
        <v>880</v>
      </c>
      <c r="L170" s="269"/>
      <c r="M170" s="269" t="s">
        <v>845</v>
      </c>
      <c r="N170" s="285">
        <v>45565</v>
      </c>
      <c r="O170" s="285" t="s">
        <v>888</v>
      </c>
      <c r="P170" s="311" t="s">
        <v>125</v>
      </c>
      <c r="Q170" s="289" t="s">
        <v>24</v>
      </c>
      <c r="R170" s="289">
        <v>3</v>
      </c>
      <c r="S170" s="289" t="s">
        <v>124</v>
      </c>
      <c r="T170" s="289" t="s">
        <v>55</v>
      </c>
      <c r="U170" s="298">
        <v>5</v>
      </c>
      <c r="V170" s="313">
        <v>0</v>
      </c>
      <c r="W170" s="314">
        <v>0</v>
      </c>
      <c r="X170" s="260"/>
      <c r="Y170" s="260"/>
      <c r="Z170" s="260"/>
      <c r="AA170" s="281"/>
      <c r="AB170" s="281"/>
      <c r="AC170" s="281"/>
      <c r="AD170" s="281"/>
      <c r="AE170" s="281"/>
      <c r="AF170" s="281"/>
      <c r="AG170" s="281"/>
      <c r="AH170" s="281"/>
      <c r="AI170" s="281"/>
      <c r="AJ170" s="281"/>
      <c r="AK170" s="281"/>
      <c r="AL170" s="281"/>
      <c r="AM170" s="281"/>
      <c r="AN170" s="281"/>
      <c r="AO170" s="281"/>
      <c r="AP170" s="281"/>
      <c r="AQ170" s="281"/>
      <c r="AR170" s="281"/>
      <c r="AS170" s="281"/>
      <c r="AT170" s="281"/>
      <c r="AU170" s="281"/>
      <c r="AV170" s="260"/>
      <c r="AW170" s="260"/>
      <c r="AX170" s="260"/>
      <c r="AY170" s="260"/>
      <c r="AZ170" s="260"/>
      <c r="BA170" s="281"/>
      <c r="BB170" s="281"/>
    </row>
    <row r="171" spans="1:54" s="261" customFormat="1" ht="60" hidden="1" x14ac:dyDescent="0.35">
      <c r="A171" s="288" t="s">
        <v>116</v>
      </c>
      <c r="B171" s="283" t="s">
        <v>776</v>
      </c>
      <c r="C171" s="288" t="s">
        <v>204</v>
      </c>
      <c r="D171" s="269" t="s">
        <v>852</v>
      </c>
      <c r="E171" s="284" t="s">
        <v>489</v>
      </c>
      <c r="F171" s="288" t="s">
        <v>866</v>
      </c>
      <c r="G171" s="284" t="s">
        <v>1044</v>
      </c>
      <c r="H171" s="278" t="s">
        <v>698</v>
      </c>
      <c r="I171" s="268" t="s">
        <v>1269</v>
      </c>
      <c r="J171" s="269" t="s">
        <v>882</v>
      </c>
      <c r="K171" s="269" t="s">
        <v>880</v>
      </c>
      <c r="L171" s="269"/>
      <c r="M171" s="269" t="s">
        <v>845</v>
      </c>
      <c r="N171" s="285">
        <v>45565</v>
      </c>
      <c r="O171" s="285" t="s">
        <v>888</v>
      </c>
      <c r="P171" s="311" t="s">
        <v>125</v>
      </c>
      <c r="Q171" s="289">
        <v>3</v>
      </c>
      <c r="R171" s="289" t="s">
        <v>124</v>
      </c>
      <c r="S171" s="289" t="s">
        <v>55</v>
      </c>
      <c r="T171" s="298">
        <v>5</v>
      </c>
      <c r="U171" s="290"/>
      <c r="V171" s="290"/>
      <c r="W171" s="290"/>
    </row>
    <row r="172" spans="1:54" s="261" customFormat="1" ht="60" hidden="1" x14ac:dyDescent="0.35">
      <c r="A172" s="514" t="s">
        <v>116</v>
      </c>
      <c r="B172" s="505" t="s">
        <v>776</v>
      </c>
      <c r="C172" s="514" t="s">
        <v>204</v>
      </c>
      <c r="D172" s="506" t="s">
        <v>852</v>
      </c>
      <c r="E172" s="507" t="s">
        <v>489</v>
      </c>
      <c r="F172" s="514" t="s">
        <v>866</v>
      </c>
      <c r="G172" s="507" t="s">
        <v>1044</v>
      </c>
      <c r="H172" s="278" t="s">
        <v>700</v>
      </c>
      <c r="I172" s="508" t="s">
        <v>1269</v>
      </c>
      <c r="J172" s="506" t="s">
        <v>882</v>
      </c>
      <c r="K172" s="506" t="s">
        <v>880</v>
      </c>
      <c r="L172" s="269"/>
      <c r="M172" s="269" t="s">
        <v>845</v>
      </c>
      <c r="N172" s="509">
        <v>45565</v>
      </c>
      <c r="O172" s="509" t="s">
        <v>888</v>
      </c>
      <c r="P172" s="311" t="s">
        <v>125</v>
      </c>
      <c r="Q172" s="515" t="s">
        <v>124</v>
      </c>
      <c r="R172" s="515" t="s">
        <v>55</v>
      </c>
      <c r="S172" s="528">
        <v>5</v>
      </c>
      <c r="T172" s="511"/>
      <c r="U172" s="513"/>
      <c r="V172" s="258"/>
      <c r="W172" s="258"/>
    </row>
    <row r="173" spans="1:54" s="273" customFormat="1" ht="60" x14ac:dyDescent="0.35">
      <c r="A173" s="311" t="s">
        <v>116</v>
      </c>
      <c r="B173" s="311" t="s">
        <v>776</v>
      </c>
      <c r="C173" s="311" t="s">
        <v>204</v>
      </c>
      <c r="D173" s="340" t="s">
        <v>10</v>
      </c>
      <c r="E173" s="311" t="s">
        <v>488</v>
      </c>
      <c r="F173" s="311" t="s">
        <v>744</v>
      </c>
      <c r="G173" s="311" t="s">
        <v>203</v>
      </c>
      <c r="H173" s="340" t="s">
        <v>696</v>
      </c>
      <c r="I173" s="469">
        <v>8280000000000</v>
      </c>
      <c r="J173" s="340" t="s">
        <v>839</v>
      </c>
      <c r="K173" s="340" t="s">
        <v>1297</v>
      </c>
      <c r="L173" s="384"/>
      <c r="M173" s="373" t="s">
        <v>845</v>
      </c>
      <c r="N173" s="354">
        <v>45565</v>
      </c>
      <c r="O173" s="354" t="s">
        <v>888</v>
      </c>
      <c r="P173" s="391" t="s">
        <v>125</v>
      </c>
      <c r="Q173" s="311" t="s">
        <v>42</v>
      </c>
      <c r="R173" s="311" t="s">
        <v>24</v>
      </c>
      <c r="S173" s="311">
        <v>3</v>
      </c>
      <c r="T173" s="311" t="s">
        <v>124</v>
      </c>
      <c r="U173" s="311" t="s">
        <v>55</v>
      </c>
      <c r="V173" s="458">
        <v>8250000000000</v>
      </c>
      <c r="W173" s="458">
        <v>8250000000000</v>
      </c>
      <c r="X173" s="458">
        <v>8250000000000</v>
      </c>
      <c r="Y173" s="458">
        <v>8250000000000</v>
      </c>
      <c r="Z173" s="458">
        <v>8250000000000</v>
      </c>
      <c r="AA173" s="458">
        <f>SUM(V173:Z173)</f>
        <v>41250000000000</v>
      </c>
      <c r="AB173" s="332" t="str">
        <f t="shared" ref="AB173:AE174" si="281">IF(AV$7=H173,$K173,0)</f>
        <v xml:space="preserve">A majority of these projects are part of larger watershed restoration and implementation efforts in TMDL implementation areas. During FY 2019, DEQ provided $859,292 from State and Federal funding and landowner contributions to address failing or failed septic systems. 8.28E+12 CFU* of Bacteria Reduced </v>
      </c>
      <c r="AC173" s="332">
        <f t="shared" si="281"/>
        <v>0</v>
      </c>
      <c r="AD173" s="332">
        <f t="shared" si="281"/>
        <v>0</v>
      </c>
      <c r="AE173" s="332">
        <f t="shared" si="281"/>
        <v>0</v>
      </c>
      <c r="AF173" s="332">
        <f>IF(AZ$7=M173,$K173,0)</f>
        <v>0</v>
      </c>
      <c r="AG173" s="365" t="str">
        <f t="shared" ref="AG173:AJ174" si="282">IF(AV$7=H173,$J173,0)</f>
        <v>Active</v>
      </c>
      <c r="AH173" s="332">
        <f t="shared" si="282"/>
        <v>0</v>
      </c>
      <c r="AI173" s="332">
        <f t="shared" si="282"/>
        <v>0</v>
      </c>
      <c r="AJ173" s="332">
        <f t="shared" si="282"/>
        <v>0</v>
      </c>
      <c r="AK173" s="332">
        <f>IF(AZ$7=M173,$J173,0)</f>
        <v>0</v>
      </c>
      <c r="AL173" s="365" t="str">
        <f t="shared" ref="AL173:AO174" si="283">IF(AV$7=H173,$D173,0)</f>
        <v>DEQ</v>
      </c>
      <c r="AM173" s="332">
        <f t="shared" si="283"/>
        <v>0</v>
      </c>
      <c r="AN173" s="332">
        <f t="shared" si="283"/>
        <v>0</v>
      </c>
      <c r="AO173" s="332">
        <f t="shared" si="283"/>
        <v>0</v>
      </c>
      <c r="AP173" s="332">
        <f>IF(AZ$7=M173,$D173,0)</f>
        <v>0</v>
      </c>
      <c r="AQ173" s="332" t="str">
        <f t="shared" ref="AQ173:AT174" si="284">IF(AV$7=H173,$M173,0)</f>
        <v>[DEQ Staff]</v>
      </c>
      <c r="AR173" s="332">
        <f t="shared" si="284"/>
        <v>0</v>
      </c>
      <c r="AS173" s="332">
        <f t="shared" si="284"/>
        <v>0</v>
      </c>
      <c r="AT173" s="332">
        <f t="shared" si="284"/>
        <v>0</v>
      </c>
      <c r="AU173" s="332">
        <f>IF(AZ$7=M173,$M173,0)</f>
        <v>0</v>
      </c>
      <c r="AV173" s="461">
        <f t="shared" ref="AV173" si="285">IF(AV$7=H173,$I173,0)</f>
        <v>8280000000000</v>
      </c>
      <c r="AW173" s="298">
        <f t="shared" ref="AW173" si="286">IF(AW$7=I173,$I173,0)</f>
        <v>0</v>
      </c>
      <c r="AX173" s="298">
        <f t="shared" ref="AX173" si="287">IF(AX$7=J173,$I173,0)</f>
        <v>0</v>
      </c>
      <c r="AY173" s="298">
        <f t="shared" ref="AY173" si="288">IF(AY$7=K173,$I173,0)</f>
        <v>0</v>
      </c>
      <c r="AZ173" s="372">
        <f>IF(AZ$7=M173,$I173,0)</f>
        <v>0</v>
      </c>
      <c r="BA173" s="344">
        <f>SUM(AV173:AZ173)</f>
        <v>8280000000000</v>
      </c>
      <c r="BB173" s="434">
        <f>BA173/AA173</f>
        <v>0.20072727272727273</v>
      </c>
    </row>
    <row r="174" spans="1:54" s="261" customFormat="1" ht="60" hidden="1" x14ac:dyDescent="0.35">
      <c r="A174" s="409" t="s">
        <v>116</v>
      </c>
      <c r="B174" s="396" t="s">
        <v>776</v>
      </c>
      <c r="C174" s="409" t="s">
        <v>204</v>
      </c>
      <c r="D174" s="397" t="s">
        <v>852</v>
      </c>
      <c r="E174" s="398" t="s">
        <v>488</v>
      </c>
      <c r="F174" s="409" t="s">
        <v>744</v>
      </c>
      <c r="G174" s="398" t="s">
        <v>203</v>
      </c>
      <c r="H174" s="400" t="s">
        <v>699</v>
      </c>
      <c r="I174" s="401" t="s">
        <v>1269</v>
      </c>
      <c r="J174" s="397" t="s">
        <v>882</v>
      </c>
      <c r="K174" s="397" t="s">
        <v>880</v>
      </c>
      <c r="L174" s="269"/>
      <c r="M174" s="269" t="s">
        <v>845</v>
      </c>
      <c r="N174" s="402">
        <v>45565</v>
      </c>
      <c r="O174" s="402" t="s">
        <v>888</v>
      </c>
      <c r="P174" s="311" t="s">
        <v>125</v>
      </c>
      <c r="Q174" s="404" t="s">
        <v>42</v>
      </c>
      <c r="R174" s="404" t="s">
        <v>24</v>
      </c>
      <c r="S174" s="404">
        <v>3</v>
      </c>
      <c r="T174" s="404" t="s">
        <v>124</v>
      </c>
      <c r="U174" s="404" t="s">
        <v>55</v>
      </c>
      <c r="V174" s="404">
        <v>1</v>
      </c>
      <c r="W174" s="289">
        <v>1</v>
      </c>
      <c r="X174" s="320">
        <v>1</v>
      </c>
      <c r="Y174" s="320">
        <v>1</v>
      </c>
      <c r="Z174" s="320">
        <v>1</v>
      </c>
      <c r="AA174" s="322">
        <f>SUM(V174:Z174)</f>
        <v>5</v>
      </c>
      <c r="AB174" s="322">
        <f t="shared" si="281"/>
        <v>0</v>
      </c>
      <c r="AC174" s="322">
        <f t="shared" si="281"/>
        <v>0</v>
      </c>
      <c r="AD174" s="322">
        <f t="shared" si="281"/>
        <v>0</v>
      </c>
      <c r="AE174" s="322">
        <f t="shared" si="281"/>
        <v>0</v>
      </c>
      <c r="AF174" s="322">
        <f>IF(AZ$7=M174,$K174,0)</f>
        <v>0</v>
      </c>
      <c r="AG174" s="322">
        <f t="shared" si="282"/>
        <v>0</v>
      </c>
      <c r="AH174" s="322">
        <f t="shared" si="282"/>
        <v>0</v>
      </c>
      <c r="AI174" s="322">
        <f t="shared" si="282"/>
        <v>0</v>
      </c>
      <c r="AJ174" s="322">
        <f t="shared" si="282"/>
        <v>0</v>
      </c>
      <c r="AK174" s="322">
        <f>IF(AZ$7=M174,$J174,0)</f>
        <v>0</v>
      </c>
      <c r="AL174" s="322">
        <f t="shared" si="283"/>
        <v>0</v>
      </c>
      <c r="AM174" s="322">
        <f t="shared" si="283"/>
        <v>0</v>
      </c>
      <c r="AN174" s="322">
        <f t="shared" si="283"/>
        <v>0</v>
      </c>
      <c r="AO174" s="322">
        <f t="shared" si="283"/>
        <v>0</v>
      </c>
      <c r="AP174" s="322">
        <f>IF(AZ$7=M174,$D174,0)</f>
        <v>0</v>
      </c>
      <c r="AQ174" s="322">
        <f t="shared" si="284"/>
        <v>0</v>
      </c>
      <c r="AR174" s="322">
        <f t="shared" si="284"/>
        <v>0</v>
      </c>
      <c r="AS174" s="322">
        <f t="shared" si="284"/>
        <v>0</v>
      </c>
      <c r="AT174" s="322">
        <f t="shared" si="284"/>
        <v>0</v>
      </c>
      <c r="AU174" s="322">
        <f>IF(AZ$7=M174,$M174,0)</f>
        <v>0</v>
      </c>
      <c r="AV174" s="322">
        <f t="shared" ref="AV174:AY174" si="289">IF(AV$7=H174,$I174,0)</f>
        <v>0</v>
      </c>
      <c r="AW174" s="322">
        <f t="shared" si="289"/>
        <v>0</v>
      </c>
      <c r="AX174" s="322">
        <f t="shared" si="289"/>
        <v>0</v>
      </c>
      <c r="AY174" s="322">
        <f t="shared" si="289"/>
        <v>0</v>
      </c>
      <c r="AZ174" s="322">
        <f>IF(AZ$7=M174,$I174,0)</f>
        <v>0</v>
      </c>
      <c r="BA174" s="326">
        <f>SUM(AV174:AZ174)</f>
        <v>0</v>
      </c>
      <c r="BB174" s="328">
        <f>BA174/AA174</f>
        <v>0</v>
      </c>
    </row>
    <row r="175" spans="1:54" s="261" customFormat="1" ht="60" hidden="1" x14ac:dyDescent="0.35">
      <c r="A175" s="288" t="s">
        <v>116</v>
      </c>
      <c r="B175" s="283" t="s">
        <v>776</v>
      </c>
      <c r="C175" s="288" t="s">
        <v>204</v>
      </c>
      <c r="D175" s="269" t="s">
        <v>852</v>
      </c>
      <c r="E175" s="284" t="s">
        <v>488</v>
      </c>
      <c r="F175" s="288" t="s">
        <v>744</v>
      </c>
      <c r="G175" s="284" t="s">
        <v>203</v>
      </c>
      <c r="H175" s="278" t="s">
        <v>697</v>
      </c>
      <c r="I175" s="268" t="s">
        <v>1269</v>
      </c>
      <c r="J175" s="269" t="s">
        <v>882</v>
      </c>
      <c r="K175" s="269" t="s">
        <v>880</v>
      </c>
      <c r="L175" s="269"/>
      <c r="M175" s="269" t="s">
        <v>845</v>
      </c>
      <c r="N175" s="285">
        <v>45565</v>
      </c>
      <c r="O175" s="285" t="s">
        <v>888</v>
      </c>
      <c r="P175" s="311" t="s">
        <v>125</v>
      </c>
      <c r="Q175" s="289" t="s">
        <v>24</v>
      </c>
      <c r="R175" s="289">
        <v>3</v>
      </c>
      <c r="S175" s="289" t="s">
        <v>124</v>
      </c>
      <c r="T175" s="289" t="s">
        <v>55</v>
      </c>
      <c r="U175" s="298">
        <v>5</v>
      </c>
      <c r="V175" s="313">
        <v>0</v>
      </c>
      <c r="W175" s="314">
        <v>0</v>
      </c>
      <c r="X175" s="260"/>
      <c r="Y175" s="260"/>
      <c r="Z175" s="260"/>
      <c r="AA175" s="281"/>
      <c r="AB175" s="281"/>
      <c r="AC175" s="281"/>
      <c r="AD175" s="281"/>
      <c r="AE175" s="281"/>
      <c r="AF175" s="281"/>
      <c r="AG175" s="281"/>
      <c r="AH175" s="281"/>
      <c r="AI175" s="281"/>
      <c r="AJ175" s="281"/>
      <c r="AK175" s="281"/>
      <c r="AL175" s="281"/>
      <c r="AM175" s="281"/>
      <c r="AN175" s="281"/>
      <c r="AO175" s="281"/>
      <c r="AP175" s="281"/>
      <c r="AQ175" s="281"/>
      <c r="AR175" s="281"/>
      <c r="AS175" s="281"/>
      <c r="AT175" s="281"/>
      <c r="AU175" s="281"/>
      <c r="AV175" s="260"/>
      <c r="AW175" s="260"/>
      <c r="AX175" s="260"/>
      <c r="AY175" s="260"/>
      <c r="AZ175" s="260"/>
      <c r="BA175" s="281"/>
      <c r="BB175" s="281"/>
    </row>
    <row r="176" spans="1:54" s="261" customFormat="1" ht="60" hidden="1" x14ac:dyDescent="0.35">
      <c r="A176" s="288" t="s">
        <v>116</v>
      </c>
      <c r="B176" s="283" t="s">
        <v>776</v>
      </c>
      <c r="C176" s="288" t="s">
        <v>204</v>
      </c>
      <c r="D176" s="269" t="s">
        <v>852</v>
      </c>
      <c r="E176" s="284" t="s">
        <v>488</v>
      </c>
      <c r="F176" s="288" t="s">
        <v>744</v>
      </c>
      <c r="G176" s="284" t="s">
        <v>203</v>
      </c>
      <c r="H176" s="278" t="s">
        <v>698</v>
      </c>
      <c r="I176" s="268" t="s">
        <v>1269</v>
      </c>
      <c r="J176" s="269" t="s">
        <v>882</v>
      </c>
      <c r="K176" s="269" t="s">
        <v>880</v>
      </c>
      <c r="L176" s="269"/>
      <c r="M176" s="269" t="s">
        <v>845</v>
      </c>
      <c r="N176" s="285">
        <v>45565</v>
      </c>
      <c r="O176" s="285" t="s">
        <v>888</v>
      </c>
      <c r="P176" s="311" t="s">
        <v>125</v>
      </c>
      <c r="Q176" s="289">
        <v>3</v>
      </c>
      <c r="R176" s="289" t="s">
        <v>124</v>
      </c>
      <c r="S176" s="289" t="s">
        <v>55</v>
      </c>
      <c r="T176" s="298">
        <v>5</v>
      </c>
      <c r="U176" s="290"/>
      <c r="V176" s="290"/>
      <c r="W176" s="290"/>
    </row>
    <row r="177" spans="1:136" s="261" customFormat="1" ht="60" hidden="1" x14ac:dyDescent="0.35">
      <c r="A177" s="514" t="s">
        <v>116</v>
      </c>
      <c r="B177" s="505" t="s">
        <v>776</v>
      </c>
      <c r="C177" s="514" t="s">
        <v>204</v>
      </c>
      <c r="D177" s="506" t="s">
        <v>852</v>
      </c>
      <c r="E177" s="507" t="s">
        <v>488</v>
      </c>
      <c r="F177" s="514" t="s">
        <v>744</v>
      </c>
      <c r="G177" s="507" t="s">
        <v>203</v>
      </c>
      <c r="H177" s="278" t="s">
        <v>700</v>
      </c>
      <c r="I177" s="508" t="s">
        <v>1269</v>
      </c>
      <c r="J177" s="506" t="s">
        <v>882</v>
      </c>
      <c r="K177" s="506" t="s">
        <v>880</v>
      </c>
      <c r="L177" s="269"/>
      <c r="M177" s="269" t="s">
        <v>845</v>
      </c>
      <c r="N177" s="509">
        <v>45565</v>
      </c>
      <c r="O177" s="509" t="s">
        <v>888</v>
      </c>
      <c r="P177" s="311" t="s">
        <v>125</v>
      </c>
      <c r="Q177" s="515" t="s">
        <v>124</v>
      </c>
      <c r="R177" s="515" t="s">
        <v>55</v>
      </c>
      <c r="S177" s="528">
        <v>5</v>
      </c>
      <c r="T177" s="511"/>
      <c r="U177" s="513"/>
      <c r="V177" s="258"/>
      <c r="W177" s="258"/>
    </row>
    <row r="178" spans="1:136" s="339" customFormat="1" ht="93" customHeight="1" x14ac:dyDescent="0.35">
      <c r="A178" s="304" t="s">
        <v>126</v>
      </c>
      <c r="B178" s="304" t="s">
        <v>490</v>
      </c>
      <c r="C178" s="304" t="s">
        <v>131</v>
      </c>
      <c r="D178" s="342" t="s">
        <v>130</v>
      </c>
      <c r="E178" s="304" t="s">
        <v>867</v>
      </c>
      <c r="F178" s="304" t="s">
        <v>731</v>
      </c>
      <c r="G178" s="304" t="s">
        <v>186</v>
      </c>
      <c r="H178" s="342" t="s">
        <v>696</v>
      </c>
      <c r="I178" s="468">
        <v>1</v>
      </c>
      <c r="J178" s="342" t="s">
        <v>839</v>
      </c>
      <c r="K178" s="342" t="s">
        <v>1171</v>
      </c>
      <c r="L178" s="388"/>
      <c r="M178" s="375" t="s">
        <v>845</v>
      </c>
      <c r="N178" s="467">
        <v>45565</v>
      </c>
      <c r="O178" s="467" t="s">
        <v>888</v>
      </c>
      <c r="P178" s="389" t="s">
        <v>130</v>
      </c>
      <c r="Q178" s="304" t="s">
        <v>132</v>
      </c>
      <c r="R178" s="304" t="s">
        <v>128</v>
      </c>
      <c r="S178" s="360" t="s">
        <v>762</v>
      </c>
      <c r="T178" s="304" t="s">
        <v>129</v>
      </c>
      <c r="U178" s="304" t="s">
        <v>55</v>
      </c>
      <c r="V178" s="304">
        <v>1</v>
      </c>
      <c r="W178" s="390">
        <v>1</v>
      </c>
      <c r="X178" s="323">
        <v>1</v>
      </c>
      <c r="Y178" s="323">
        <v>1</v>
      </c>
      <c r="Z178" s="323">
        <v>1</v>
      </c>
      <c r="AA178" s="463">
        <f>SUM(V178:Z178)</f>
        <v>5</v>
      </c>
      <c r="AB178" s="322" t="str">
        <f t="shared" ref="AB178:AE179" si="290">IF(AV$7=H178,$K178,0)</f>
        <v xml:space="preserve">DMME regulates resource extraction through the Division of Mineral Mining and the Division of Mined Land Reclamation. Each division has a program that through a mix of regulatory, financial, and technical assistance addresses NPS pollution from abandoned and orphaned sites. The Division of Mined Land Reclamation oversees the Abandoned Mine Land Program, which assists with the reclamation of abandoned coal mines. The Division of Mineral Mining manages the Orphaned Mine Land Program to address un-reclaimed mineral mines. </v>
      </c>
      <c r="AC178" s="322">
        <f t="shared" si="290"/>
        <v>0</v>
      </c>
      <c r="AD178" s="322">
        <f t="shared" si="290"/>
        <v>0</v>
      </c>
      <c r="AE178" s="322">
        <f t="shared" si="290"/>
        <v>0</v>
      </c>
      <c r="AF178" s="322">
        <f>IF(AZ$7=M178,$K178,0)</f>
        <v>0</v>
      </c>
      <c r="AG178" s="364" t="str">
        <f t="shared" ref="AG178:AJ179" si="291">IF(AV$7=H178,$J178,0)</f>
        <v>Active</v>
      </c>
      <c r="AH178" s="322">
        <f t="shared" si="291"/>
        <v>0</v>
      </c>
      <c r="AI178" s="322">
        <f t="shared" si="291"/>
        <v>0</v>
      </c>
      <c r="AJ178" s="322">
        <f t="shared" si="291"/>
        <v>0</v>
      </c>
      <c r="AK178" s="322">
        <f>IF(AZ$7=M178,$J178,0)</f>
        <v>0</v>
      </c>
      <c r="AL178" s="364" t="str">
        <f t="shared" ref="AL178:AO179" si="292">IF(AV$7=H178,$D178,0)</f>
        <v>DMME</v>
      </c>
      <c r="AM178" s="322">
        <f t="shared" si="292"/>
        <v>0</v>
      </c>
      <c r="AN178" s="322">
        <f t="shared" si="292"/>
        <v>0</v>
      </c>
      <c r="AO178" s="322">
        <f t="shared" si="292"/>
        <v>0</v>
      </c>
      <c r="AP178" s="322">
        <f>IF(AZ$7=M178,$D178,0)</f>
        <v>0</v>
      </c>
      <c r="AQ178" s="322" t="str">
        <f t="shared" ref="AQ178:AT179" si="293">IF(AV$7=H178,$M178,0)</f>
        <v>[DEQ Staff]</v>
      </c>
      <c r="AR178" s="322">
        <f t="shared" si="293"/>
        <v>0</v>
      </c>
      <c r="AS178" s="322">
        <f t="shared" si="293"/>
        <v>0</v>
      </c>
      <c r="AT178" s="322">
        <f t="shared" si="293"/>
        <v>0</v>
      </c>
      <c r="AU178" s="322">
        <f>IF(AZ$7=M178,$M178,0)</f>
        <v>0</v>
      </c>
      <c r="AV178" s="461">
        <f t="shared" ref="AV178" si="294">IF(AV$7=H178,$I178,0)</f>
        <v>1</v>
      </c>
      <c r="AW178" s="298">
        <f t="shared" ref="AW178" si="295">IF(AW$7=I178,$I178,0)</f>
        <v>0</v>
      </c>
      <c r="AX178" s="298">
        <f t="shared" ref="AX178" si="296">IF(AX$7=J178,$I178,0)</f>
        <v>0</v>
      </c>
      <c r="AY178" s="298">
        <f t="shared" ref="AY178" si="297">IF(AY$7=K178,$I178,0)</f>
        <v>0</v>
      </c>
      <c r="AZ178" s="372">
        <f>IF(AZ$7=M178,$I178,0)</f>
        <v>0</v>
      </c>
      <c r="BA178" s="465">
        <f>SUM(AV178:AZ178)</f>
        <v>1</v>
      </c>
      <c r="BB178" s="433">
        <f>BA178/AA178</f>
        <v>0.2</v>
      </c>
      <c r="BC178" s="273"/>
      <c r="BD178" s="273"/>
      <c r="BE178" s="273"/>
      <c r="BF178" s="273"/>
      <c r="BG178" s="273"/>
      <c r="BH178" s="273"/>
      <c r="BI178" s="273"/>
      <c r="BJ178" s="273"/>
      <c r="BK178" s="273"/>
      <c r="BL178" s="273"/>
      <c r="BM178" s="273"/>
      <c r="BN178" s="273"/>
      <c r="BO178" s="273"/>
      <c r="BP178" s="273"/>
      <c r="BQ178" s="273"/>
      <c r="BR178" s="273"/>
      <c r="BS178" s="273"/>
      <c r="BT178" s="273"/>
      <c r="BU178" s="273"/>
      <c r="BV178" s="273"/>
      <c r="BW178" s="273"/>
      <c r="BX178" s="273"/>
      <c r="BY178" s="273"/>
      <c r="BZ178" s="273"/>
      <c r="CA178" s="273"/>
      <c r="CB178" s="273"/>
      <c r="CC178" s="273"/>
      <c r="CD178" s="273"/>
      <c r="CE178" s="273"/>
      <c r="CF178" s="273"/>
      <c r="CG178" s="273"/>
      <c r="CH178" s="273"/>
      <c r="CI178" s="273"/>
      <c r="CJ178" s="273"/>
      <c r="CK178" s="273"/>
      <c r="CL178" s="273"/>
      <c r="CM178" s="273"/>
      <c r="CN178" s="273"/>
      <c r="CO178" s="273"/>
      <c r="CP178" s="273"/>
      <c r="CQ178" s="273"/>
      <c r="CR178" s="273"/>
      <c r="CS178" s="273"/>
      <c r="CT178" s="273"/>
      <c r="CU178" s="273"/>
      <c r="CV178" s="273"/>
      <c r="CW178" s="273"/>
      <c r="CX178" s="273"/>
      <c r="CY178" s="273"/>
      <c r="CZ178" s="273"/>
      <c r="DA178" s="273"/>
      <c r="DB178" s="273"/>
      <c r="DC178" s="273"/>
      <c r="DD178" s="273"/>
      <c r="DE178" s="273"/>
      <c r="DF178" s="273"/>
      <c r="DG178" s="273"/>
      <c r="DH178" s="273"/>
      <c r="DI178" s="273"/>
      <c r="DJ178" s="273"/>
      <c r="DK178" s="273"/>
      <c r="DL178" s="273"/>
      <c r="DM178" s="273"/>
      <c r="DN178" s="273"/>
      <c r="DO178" s="273"/>
      <c r="DP178" s="273"/>
      <c r="DQ178" s="273"/>
      <c r="DR178" s="273"/>
      <c r="DS178" s="273"/>
      <c r="DT178" s="273"/>
      <c r="DU178" s="273"/>
      <c r="DV178" s="273"/>
      <c r="DW178" s="273"/>
      <c r="DX178" s="273"/>
      <c r="DY178" s="273"/>
      <c r="DZ178" s="273"/>
      <c r="EA178" s="273"/>
      <c r="EB178" s="273"/>
      <c r="EC178" s="273"/>
      <c r="ED178" s="273"/>
      <c r="EE178" s="273"/>
      <c r="EF178" s="273"/>
    </row>
    <row r="179" spans="1:136" s="261" customFormat="1" ht="48" hidden="1" x14ac:dyDescent="0.35">
      <c r="A179" s="414" t="s">
        <v>126</v>
      </c>
      <c r="B179" s="415" t="s">
        <v>490</v>
      </c>
      <c r="C179" s="418" t="s">
        <v>131</v>
      </c>
      <c r="D179" s="416" t="s">
        <v>852</v>
      </c>
      <c r="E179" s="415" t="s">
        <v>867</v>
      </c>
      <c r="F179" s="414" t="s">
        <v>731</v>
      </c>
      <c r="G179" s="417" t="s">
        <v>186</v>
      </c>
      <c r="H179" s="400" t="s">
        <v>699</v>
      </c>
      <c r="I179" s="401" t="s">
        <v>1269</v>
      </c>
      <c r="J179" s="397" t="s">
        <v>882</v>
      </c>
      <c r="K179" s="397" t="s">
        <v>880</v>
      </c>
      <c r="L179" s="269"/>
      <c r="M179" s="269" t="s">
        <v>845</v>
      </c>
      <c r="N179" s="419">
        <v>45565</v>
      </c>
      <c r="O179" s="419" t="s">
        <v>888</v>
      </c>
      <c r="P179" s="304" t="s">
        <v>130</v>
      </c>
      <c r="Q179" s="420" t="s">
        <v>132</v>
      </c>
      <c r="R179" s="420" t="s">
        <v>128</v>
      </c>
      <c r="S179" s="424" t="s">
        <v>762</v>
      </c>
      <c r="T179" s="420" t="s">
        <v>129</v>
      </c>
      <c r="U179" s="420" t="s">
        <v>55</v>
      </c>
      <c r="V179" s="420">
        <v>1</v>
      </c>
      <c r="W179" s="305">
        <v>1</v>
      </c>
      <c r="X179" s="323">
        <v>1</v>
      </c>
      <c r="Y179" s="323">
        <v>1</v>
      </c>
      <c r="Z179" s="323">
        <v>1</v>
      </c>
      <c r="AA179" s="321">
        <f>SUM(V179:Z179)</f>
        <v>5</v>
      </c>
      <c r="AB179" s="322">
        <f t="shared" si="290"/>
        <v>0</v>
      </c>
      <c r="AC179" s="322">
        <f t="shared" si="290"/>
        <v>0</v>
      </c>
      <c r="AD179" s="322">
        <f t="shared" si="290"/>
        <v>0</v>
      </c>
      <c r="AE179" s="322">
        <f t="shared" si="290"/>
        <v>0</v>
      </c>
      <c r="AF179" s="322">
        <f>IF(AZ$7=M179,$K179,0)</f>
        <v>0</v>
      </c>
      <c r="AG179" s="322">
        <f t="shared" si="291"/>
        <v>0</v>
      </c>
      <c r="AH179" s="322">
        <f t="shared" si="291"/>
        <v>0</v>
      </c>
      <c r="AI179" s="322">
        <f t="shared" si="291"/>
        <v>0</v>
      </c>
      <c r="AJ179" s="322">
        <f t="shared" si="291"/>
        <v>0</v>
      </c>
      <c r="AK179" s="322">
        <f>IF(AZ$7=M179,$J179,0)</f>
        <v>0</v>
      </c>
      <c r="AL179" s="322">
        <f t="shared" si="292"/>
        <v>0</v>
      </c>
      <c r="AM179" s="322">
        <f t="shared" si="292"/>
        <v>0</v>
      </c>
      <c r="AN179" s="322">
        <f t="shared" si="292"/>
        <v>0</v>
      </c>
      <c r="AO179" s="322">
        <f t="shared" si="292"/>
        <v>0</v>
      </c>
      <c r="AP179" s="322">
        <f>IF(AZ$7=M179,$D179,0)</f>
        <v>0</v>
      </c>
      <c r="AQ179" s="322">
        <f t="shared" si="293"/>
        <v>0</v>
      </c>
      <c r="AR179" s="322">
        <f t="shared" si="293"/>
        <v>0</v>
      </c>
      <c r="AS179" s="322">
        <f t="shared" si="293"/>
        <v>0</v>
      </c>
      <c r="AT179" s="322">
        <f t="shared" si="293"/>
        <v>0</v>
      </c>
      <c r="AU179" s="322">
        <f>IF(AZ$7=M179,$M179,0)</f>
        <v>0</v>
      </c>
      <c r="AV179" s="321">
        <f t="shared" ref="AV179:AY179" si="298">IF(AV$7=H179,$I179,0)</f>
        <v>0</v>
      </c>
      <c r="AW179" s="321">
        <f t="shared" si="298"/>
        <v>0</v>
      </c>
      <c r="AX179" s="321">
        <f t="shared" si="298"/>
        <v>0</v>
      </c>
      <c r="AY179" s="321">
        <f t="shared" si="298"/>
        <v>0</v>
      </c>
      <c r="AZ179" s="321">
        <f>IF(AZ$7=M179,$I179,0)</f>
        <v>0</v>
      </c>
      <c r="BA179" s="327">
        <f>SUM(AV179:AZ179)</f>
        <v>0</v>
      </c>
      <c r="BB179" s="329">
        <f>BA179/AA179</f>
        <v>0</v>
      </c>
    </row>
    <row r="180" spans="1:136" s="261" customFormat="1" ht="48" hidden="1" x14ac:dyDescent="0.35">
      <c r="A180" s="299" t="s">
        <v>126</v>
      </c>
      <c r="B180" s="300" t="s">
        <v>490</v>
      </c>
      <c r="C180" s="302" t="s">
        <v>131</v>
      </c>
      <c r="D180" s="274" t="s">
        <v>852</v>
      </c>
      <c r="E180" s="300" t="s">
        <v>867</v>
      </c>
      <c r="F180" s="299" t="s">
        <v>731</v>
      </c>
      <c r="G180" s="301" t="s">
        <v>186</v>
      </c>
      <c r="H180" s="278" t="s">
        <v>697</v>
      </c>
      <c r="I180" s="268" t="s">
        <v>1269</v>
      </c>
      <c r="J180" s="269" t="s">
        <v>882</v>
      </c>
      <c r="K180" s="269" t="s">
        <v>880</v>
      </c>
      <c r="L180" s="269"/>
      <c r="M180" s="269" t="s">
        <v>845</v>
      </c>
      <c r="N180" s="303">
        <v>45565</v>
      </c>
      <c r="O180" s="303" t="s">
        <v>888</v>
      </c>
      <c r="P180" s="304" t="s">
        <v>130</v>
      </c>
      <c r="Q180" s="305" t="s">
        <v>128</v>
      </c>
      <c r="R180" s="309" t="s">
        <v>762</v>
      </c>
      <c r="S180" s="305" t="s">
        <v>129</v>
      </c>
      <c r="T180" s="305" t="s">
        <v>55</v>
      </c>
      <c r="U180" s="306">
        <v>5</v>
      </c>
      <c r="V180" s="307">
        <v>0</v>
      </c>
      <c r="W180" s="308">
        <v>0</v>
      </c>
      <c r="X180" s="260"/>
      <c r="Y180" s="260"/>
      <c r="Z180" s="260"/>
      <c r="AA180" s="281"/>
      <c r="AB180" s="281"/>
      <c r="AC180" s="281"/>
      <c r="AD180" s="281"/>
      <c r="AE180" s="281"/>
      <c r="AF180" s="281"/>
      <c r="AG180" s="281"/>
      <c r="AH180" s="281"/>
      <c r="AI180" s="281"/>
      <c r="AJ180" s="281"/>
      <c r="AK180" s="281"/>
      <c r="AL180" s="281"/>
      <c r="AM180" s="281"/>
      <c r="AN180" s="281"/>
      <c r="AO180" s="281"/>
      <c r="AP180" s="281"/>
      <c r="AQ180" s="281"/>
      <c r="AR180" s="281"/>
      <c r="AS180" s="281"/>
      <c r="AT180" s="281"/>
      <c r="AU180" s="281"/>
      <c r="AV180" s="260"/>
      <c r="AW180" s="260"/>
      <c r="AX180" s="260"/>
      <c r="AY180" s="260"/>
      <c r="AZ180" s="260"/>
      <c r="BA180" s="281"/>
      <c r="BB180" s="281"/>
    </row>
    <row r="181" spans="1:136" s="261" customFormat="1" ht="48" hidden="1" x14ac:dyDescent="0.35">
      <c r="A181" s="299" t="s">
        <v>126</v>
      </c>
      <c r="B181" s="300" t="s">
        <v>490</v>
      </c>
      <c r="C181" s="302" t="s">
        <v>131</v>
      </c>
      <c r="D181" s="274" t="s">
        <v>852</v>
      </c>
      <c r="E181" s="300" t="s">
        <v>867</v>
      </c>
      <c r="F181" s="299" t="s">
        <v>731</v>
      </c>
      <c r="G181" s="301" t="s">
        <v>186</v>
      </c>
      <c r="H181" s="278" t="s">
        <v>698</v>
      </c>
      <c r="I181" s="268" t="s">
        <v>1269</v>
      </c>
      <c r="J181" s="269" t="s">
        <v>882</v>
      </c>
      <c r="K181" s="269" t="s">
        <v>880</v>
      </c>
      <c r="L181" s="269"/>
      <c r="M181" s="269" t="s">
        <v>845</v>
      </c>
      <c r="N181" s="303">
        <v>45565</v>
      </c>
      <c r="O181" s="303" t="s">
        <v>888</v>
      </c>
      <c r="P181" s="304" t="s">
        <v>130</v>
      </c>
      <c r="Q181" s="309" t="s">
        <v>762</v>
      </c>
      <c r="R181" s="305" t="s">
        <v>129</v>
      </c>
      <c r="S181" s="305" t="s">
        <v>55</v>
      </c>
      <c r="T181" s="306">
        <v>5</v>
      </c>
      <c r="U181" s="290"/>
      <c r="V181" s="290"/>
      <c r="W181" s="290"/>
    </row>
    <row r="182" spans="1:136" s="261" customFormat="1" ht="48" hidden="1" x14ac:dyDescent="0.35">
      <c r="A182" s="519" t="s">
        <v>126</v>
      </c>
      <c r="B182" s="520" t="s">
        <v>490</v>
      </c>
      <c r="C182" s="523" t="s">
        <v>131</v>
      </c>
      <c r="D182" s="521" t="s">
        <v>852</v>
      </c>
      <c r="E182" s="520" t="s">
        <v>867</v>
      </c>
      <c r="F182" s="519" t="s">
        <v>731</v>
      </c>
      <c r="G182" s="522" t="s">
        <v>186</v>
      </c>
      <c r="H182" s="278" t="s">
        <v>700</v>
      </c>
      <c r="I182" s="508" t="s">
        <v>1269</v>
      </c>
      <c r="J182" s="506" t="s">
        <v>882</v>
      </c>
      <c r="K182" s="506" t="s">
        <v>880</v>
      </c>
      <c r="L182" s="269"/>
      <c r="M182" s="269" t="s">
        <v>845</v>
      </c>
      <c r="N182" s="524">
        <v>45565</v>
      </c>
      <c r="O182" s="524" t="s">
        <v>888</v>
      </c>
      <c r="P182" s="304" t="s">
        <v>130</v>
      </c>
      <c r="Q182" s="525" t="s">
        <v>129</v>
      </c>
      <c r="R182" s="525" t="s">
        <v>55</v>
      </c>
      <c r="S182" s="526">
        <v>5</v>
      </c>
      <c r="T182" s="511"/>
      <c r="U182" s="513"/>
      <c r="V182" s="258"/>
      <c r="W182" s="258"/>
    </row>
    <row r="183" spans="1:136" s="339" customFormat="1" ht="77.25" customHeight="1" x14ac:dyDescent="0.35">
      <c r="A183" s="304" t="s">
        <v>126</v>
      </c>
      <c r="B183" s="304" t="s">
        <v>490</v>
      </c>
      <c r="C183" s="304" t="s">
        <v>131</v>
      </c>
      <c r="D183" s="342" t="s">
        <v>130</v>
      </c>
      <c r="E183" s="304" t="s">
        <v>868</v>
      </c>
      <c r="F183" s="304" t="s">
        <v>872</v>
      </c>
      <c r="G183" s="304" t="s">
        <v>1304</v>
      </c>
      <c r="H183" s="342" t="s">
        <v>696</v>
      </c>
      <c r="I183" s="468">
        <v>134</v>
      </c>
      <c r="J183" s="342" t="s">
        <v>839</v>
      </c>
      <c r="K183" s="342" t="s">
        <v>1172</v>
      </c>
      <c r="L183" s="388"/>
      <c r="M183" s="375" t="s">
        <v>845</v>
      </c>
      <c r="N183" s="467">
        <v>45565</v>
      </c>
      <c r="O183" s="467" t="s">
        <v>887</v>
      </c>
      <c r="P183" s="389" t="s">
        <v>130</v>
      </c>
      <c r="Q183" s="304" t="s">
        <v>132</v>
      </c>
      <c r="R183" s="304" t="s">
        <v>128</v>
      </c>
      <c r="S183" s="360" t="s">
        <v>762</v>
      </c>
      <c r="T183" s="304" t="s">
        <v>129</v>
      </c>
      <c r="U183" s="304" t="s">
        <v>55</v>
      </c>
      <c r="V183" s="304">
        <v>130</v>
      </c>
      <c r="W183" s="390">
        <v>1</v>
      </c>
      <c r="X183" s="323">
        <v>1</v>
      </c>
      <c r="Y183" s="323">
        <v>1</v>
      </c>
      <c r="Z183" s="323">
        <v>1</v>
      </c>
      <c r="AA183" s="463">
        <f>SUM(V183:Z183)</f>
        <v>134</v>
      </c>
      <c r="AB183" s="322" t="str">
        <f t="shared" ref="AB183:AE184" si="299">IF(AV$7=H183,$K183,0)</f>
        <v>Of the 1,119 hazardous sites, 175 (15.6%), have been prioritized for reclamation.  To date, $3,837,076 from the interest on the Minerals Reclamation Fund has been expended on environmental and safety hazard remediation on 134 sites, which represent 10.7% of the total identified hazardous sites. Through 2020, a total of 834.4 acres of mined land have been reclaimed.</v>
      </c>
      <c r="AC183" s="322">
        <f t="shared" si="299"/>
        <v>0</v>
      </c>
      <c r="AD183" s="322">
        <f t="shared" si="299"/>
        <v>0</v>
      </c>
      <c r="AE183" s="322">
        <f t="shared" si="299"/>
        <v>0</v>
      </c>
      <c r="AF183" s="322">
        <f>IF(AZ$7=M183,$K183,0)</f>
        <v>0</v>
      </c>
      <c r="AG183" s="364" t="str">
        <f t="shared" ref="AG183:AJ184" si="300">IF(AV$7=H183,$J183,0)</f>
        <v>Active</v>
      </c>
      <c r="AH183" s="322">
        <f t="shared" si="300"/>
        <v>0</v>
      </c>
      <c r="AI183" s="322">
        <f t="shared" si="300"/>
        <v>0</v>
      </c>
      <c r="AJ183" s="322">
        <f t="shared" si="300"/>
        <v>0</v>
      </c>
      <c r="AK183" s="322">
        <f>IF(AZ$7=M183,$J183,0)</f>
        <v>0</v>
      </c>
      <c r="AL183" s="364" t="str">
        <f t="shared" ref="AL183:AO184" si="301">IF(AV$7=H183,$D183,0)</f>
        <v>DMME</v>
      </c>
      <c r="AM183" s="322">
        <f t="shared" si="301"/>
        <v>0</v>
      </c>
      <c r="AN183" s="322">
        <f t="shared" si="301"/>
        <v>0</v>
      </c>
      <c r="AO183" s="322">
        <f t="shared" si="301"/>
        <v>0</v>
      </c>
      <c r="AP183" s="322">
        <f>IF(AZ$7=M183,$D183,0)</f>
        <v>0</v>
      </c>
      <c r="AQ183" s="322" t="str">
        <f t="shared" ref="AQ183:AT184" si="302">IF(AV$7=H183,$M183,0)</f>
        <v>[DEQ Staff]</v>
      </c>
      <c r="AR183" s="322">
        <f t="shared" si="302"/>
        <v>0</v>
      </c>
      <c r="AS183" s="322">
        <f t="shared" si="302"/>
        <v>0</v>
      </c>
      <c r="AT183" s="322">
        <f t="shared" si="302"/>
        <v>0</v>
      </c>
      <c r="AU183" s="322">
        <f>IF(AZ$7=M183,$M183,0)</f>
        <v>0</v>
      </c>
      <c r="AV183" s="461">
        <f t="shared" ref="AV183" si="303">IF(AV$7=H183,$I183,0)</f>
        <v>134</v>
      </c>
      <c r="AW183" s="298">
        <f t="shared" ref="AW183" si="304">IF(AW$7=I183,$I183,0)</f>
        <v>0</v>
      </c>
      <c r="AX183" s="298">
        <f t="shared" ref="AX183" si="305">IF(AX$7=J183,$I183,0)</f>
        <v>0</v>
      </c>
      <c r="AY183" s="298">
        <f t="shared" ref="AY183" si="306">IF(AY$7=K183,$I183,0)</f>
        <v>0</v>
      </c>
      <c r="AZ183" s="372">
        <f>IF(AZ$7=M183,$I183,0)</f>
        <v>0</v>
      </c>
      <c r="BA183" s="465">
        <f>SUM(AV183:AZ183)</f>
        <v>134</v>
      </c>
      <c r="BB183" s="433">
        <f>BA183/AA183</f>
        <v>1</v>
      </c>
      <c r="BC183" s="273"/>
      <c r="BD183" s="273"/>
      <c r="BE183" s="273"/>
      <c r="BF183" s="273"/>
      <c r="BG183" s="273"/>
      <c r="BH183" s="273"/>
      <c r="BI183" s="273"/>
      <c r="BJ183" s="273"/>
      <c r="BK183" s="273"/>
      <c r="BL183" s="273"/>
      <c r="BM183" s="273"/>
      <c r="BN183" s="273"/>
      <c r="BO183" s="273"/>
      <c r="BP183" s="273"/>
      <c r="BQ183" s="273"/>
      <c r="BR183" s="273"/>
      <c r="BS183" s="273"/>
      <c r="BT183" s="273"/>
      <c r="BU183" s="273"/>
      <c r="BV183" s="273"/>
      <c r="BW183" s="273"/>
      <c r="BX183" s="273"/>
      <c r="BY183" s="273"/>
      <c r="BZ183" s="273"/>
      <c r="CA183" s="273"/>
      <c r="CB183" s="273"/>
      <c r="CC183" s="273"/>
      <c r="CD183" s="273"/>
      <c r="CE183" s="273"/>
      <c r="CF183" s="273"/>
      <c r="CG183" s="273"/>
      <c r="CH183" s="273"/>
      <c r="CI183" s="273"/>
      <c r="CJ183" s="273"/>
      <c r="CK183" s="273"/>
      <c r="CL183" s="273"/>
      <c r="CM183" s="273"/>
      <c r="CN183" s="273"/>
      <c r="CO183" s="273"/>
      <c r="CP183" s="273"/>
      <c r="CQ183" s="273"/>
      <c r="CR183" s="273"/>
      <c r="CS183" s="273"/>
      <c r="CT183" s="273"/>
      <c r="CU183" s="273"/>
      <c r="CV183" s="273"/>
      <c r="CW183" s="273"/>
      <c r="CX183" s="273"/>
      <c r="CY183" s="273"/>
      <c r="CZ183" s="273"/>
      <c r="DA183" s="273"/>
      <c r="DB183" s="273"/>
      <c r="DC183" s="273"/>
      <c r="DD183" s="273"/>
      <c r="DE183" s="273"/>
      <c r="DF183" s="273"/>
      <c r="DG183" s="273"/>
      <c r="DH183" s="273"/>
      <c r="DI183" s="273"/>
      <c r="DJ183" s="273"/>
      <c r="DK183" s="273"/>
      <c r="DL183" s="273"/>
      <c r="DM183" s="273"/>
      <c r="DN183" s="273"/>
      <c r="DO183" s="273"/>
      <c r="DP183" s="273"/>
      <c r="DQ183" s="273"/>
      <c r="DR183" s="273"/>
      <c r="DS183" s="273"/>
      <c r="DT183" s="273"/>
      <c r="DU183" s="273"/>
      <c r="DV183" s="273"/>
      <c r="DW183" s="273"/>
      <c r="DX183" s="273"/>
      <c r="DY183" s="273"/>
      <c r="DZ183" s="273"/>
      <c r="EA183" s="273"/>
      <c r="EB183" s="273"/>
      <c r="EC183" s="273"/>
      <c r="ED183" s="273"/>
      <c r="EE183" s="273"/>
      <c r="EF183" s="273"/>
    </row>
    <row r="184" spans="1:136" s="261" customFormat="1" ht="24" hidden="1" x14ac:dyDescent="0.35">
      <c r="A184" s="414" t="s">
        <v>126</v>
      </c>
      <c r="B184" s="415" t="s">
        <v>490</v>
      </c>
      <c r="C184" s="418" t="s">
        <v>131</v>
      </c>
      <c r="D184" s="416" t="s">
        <v>852</v>
      </c>
      <c r="E184" s="415" t="s">
        <v>868</v>
      </c>
      <c r="F184" s="414" t="s">
        <v>872</v>
      </c>
      <c r="G184" s="417" t="s">
        <v>870</v>
      </c>
      <c r="H184" s="400" t="s">
        <v>699</v>
      </c>
      <c r="I184" s="401" t="s">
        <v>1269</v>
      </c>
      <c r="J184" s="397" t="s">
        <v>882</v>
      </c>
      <c r="K184" s="397" t="s">
        <v>880</v>
      </c>
      <c r="L184" s="269"/>
      <c r="M184" s="269" t="s">
        <v>845</v>
      </c>
      <c r="N184" s="419">
        <v>45565</v>
      </c>
      <c r="O184" s="419" t="s">
        <v>887</v>
      </c>
      <c r="P184" s="304" t="s">
        <v>130</v>
      </c>
      <c r="Q184" s="420" t="s">
        <v>132</v>
      </c>
      <c r="R184" s="420" t="s">
        <v>128</v>
      </c>
      <c r="S184" s="424" t="s">
        <v>762</v>
      </c>
      <c r="T184" s="420" t="s">
        <v>129</v>
      </c>
      <c r="U184" s="420" t="s">
        <v>55</v>
      </c>
      <c r="V184" s="420">
        <v>1</v>
      </c>
      <c r="W184" s="305">
        <v>1</v>
      </c>
      <c r="X184" s="323">
        <v>1</v>
      </c>
      <c r="Y184" s="323">
        <v>1</v>
      </c>
      <c r="Z184" s="323">
        <v>1</v>
      </c>
      <c r="AA184" s="321">
        <f>SUM(V184:Z184)</f>
        <v>5</v>
      </c>
      <c r="AB184" s="322">
        <f t="shared" si="299"/>
        <v>0</v>
      </c>
      <c r="AC184" s="322">
        <f t="shared" si="299"/>
        <v>0</v>
      </c>
      <c r="AD184" s="322">
        <f t="shared" si="299"/>
        <v>0</v>
      </c>
      <c r="AE184" s="322">
        <f t="shared" si="299"/>
        <v>0</v>
      </c>
      <c r="AF184" s="322">
        <f>IF(AZ$7=M184,$K184,0)</f>
        <v>0</v>
      </c>
      <c r="AG184" s="322">
        <f t="shared" si="300"/>
        <v>0</v>
      </c>
      <c r="AH184" s="322">
        <f t="shared" si="300"/>
        <v>0</v>
      </c>
      <c r="AI184" s="322">
        <f t="shared" si="300"/>
        <v>0</v>
      </c>
      <c r="AJ184" s="322">
        <f t="shared" si="300"/>
        <v>0</v>
      </c>
      <c r="AK184" s="322">
        <f>IF(AZ$7=M184,$J184,0)</f>
        <v>0</v>
      </c>
      <c r="AL184" s="322">
        <f t="shared" si="301"/>
        <v>0</v>
      </c>
      <c r="AM184" s="322">
        <f t="shared" si="301"/>
        <v>0</v>
      </c>
      <c r="AN184" s="322">
        <f t="shared" si="301"/>
        <v>0</v>
      </c>
      <c r="AO184" s="322">
        <f t="shared" si="301"/>
        <v>0</v>
      </c>
      <c r="AP184" s="322">
        <f>IF(AZ$7=M184,$D184,0)</f>
        <v>0</v>
      </c>
      <c r="AQ184" s="322">
        <f t="shared" si="302"/>
        <v>0</v>
      </c>
      <c r="AR184" s="322">
        <f t="shared" si="302"/>
        <v>0</v>
      </c>
      <c r="AS184" s="322">
        <f t="shared" si="302"/>
        <v>0</v>
      </c>
      <c r="AT184" s="322">
        <f t="shared" si="302"/>
        <v>0</v>
      </c>
      <c r="AU184" s="322">
        <f>IF(AZ$7=M184,$M184,0)</f>
        <v>0</v>
      </c>
      <c r="AV184" s="321">
        <f t="shared" ref="AV184:AY184" si="307">IF(AV$7=H184,$I184,0)</f>
        <v>0</v>
      </c>
      <c r="AW184" s="321">
        <f t="shared" si="307"/>
        <v>0</v>
      </c>
      <c r="AX184" s="321">
        <f t="shared" si="307"/>
        <v>0</v>
      </c>
      <c r="AY184" s="321">
        <f t="shared" si="307"/>
        <v>0</v>
      </c>
      <c r="AZ184" s="321">
        <f>IF(AZ$7=M184,$I184,0)</f>
        <v>0</v>
      </c>
      <c r="BA184" s="327">
        <f>SUM(AV184:AZ184)</f>
        <v>0</v>
      </c>
      <c r="BB184" s="329">
        <f>BA184/AA184</f>
        <v>0</v>
      </c>
    </row>
    <row r="185" spans="1:136" s="261" customFormat="1" ht="24" hidden="1" x14ac:dyDescent="0.35">
      <c r="A185" s="299" t="s">
        <v>126</v>
      </c>
      <c r="B185" s="300" t="s">
        <v>490</v>
      </c>
      <c r="C185" s="302" t="s">
        <v>131</v>
      </c>
      <c r="D185" s="274" t="s">
        <v>852</v>
      </c>
      <c r="E185" s="300" t="s">
        <v>868</v>
      </c>
      <c r="F185" s="299" t="s">
        <v>872</v>
      </c>
      <c r="G185" s="301" t="s">
        <v>870</v>
      </c>
      <c r="H185" s="278" t="s">
        <v>697</v>
      </c>
      <c r="I185" s="268" t="s">
        <v>1269</v>
      </c>
      <c r="J185" s="269" t="s">
        <v>882</v>
      </c>
      <c r="K185" s="269" t="s">
        <v>880</v>
      </c>
      <c r="L185" s="269"/>
      <c r="M185" s="269" t="s">
        <v>845</v>
      </c>
      <c r="N185" s="303">
        <v>45565</v>
      </c>
      <c r="O185" s="303" t="s">
        <v>887</v>
      </c>
      <c r="P185" s="304" t="s">
        <v>130</v>
      </c>
      <c r="Q185" s="305" t="s">
        <v>128</v>
      </c>
      <c r="R185" s="309" t="s">
        <v>762</v>
      </c>
      <c r="S185" s="305" t="s">
        <v>129</v>
      </c>
      <c r="T185" s="305" t="s">
        <v>55</v>
      </c>
      <c r="U185" s="306">
        <v>5</v>
      </c>
      <c r="V185" s="307">
        <v>0</v>
      </c>
      <c r="W185" s="308">
        <v>0</v>
      </c>
      <c r="X185" s="260"/>
      <c r="Y185" s="260"/>
      <c r="Z185" s="260"/>
      <c r="AA185" s="281"/>
      <c r="AB185" s="281"/>
      <c r="AC185" s="281"/>
      <c r="AD185" s="281"/>
      <c r="AE185" s="281"/>
      <c r="AF185" s="281"/>
      <c r="AG185" s="281"/>
      <c r="AH185" s="281"/>
      <c r="AI185" s="281"/>
      <c r="AJ185" s="281"/>
      <c r="AK185" s="281"/>
      <c r="AL185" s="281"/>
      <c r="AM185" s="281"/>
      <c r="AN185" s="281"/>
      <c r="AO185" s="281"/>
      <c r="AP185" s="281"/>
      <c r="AQ185" s="281"/>
      <c r="AR185" s="281"/>
      <c r="AS185" s="281"/>
      <c r="AT185" s="281"/>
      <c r="AU185" s="281"/>
      <c r="AV185" s="260"/>
      <c r="AW185" s="260"/>
      <c r="AX185" s="260"/>
      <c r="AY185" s="260"/>
      <c r="AZ185" s="260"/>
      <c r="BA185" s="281"/>
      <c r="BB185" s="281"/>
    </row>
    <row r="186" spans="1:136" s="261" customFormat="1" ht="24" hidden="1" x14ac:dyDescent="0.35">
      <c r="A186" s="299" t="s">
        <v>126</v>
      </c>
      <c r="B186" s="300" t="s">
        <v>490</v>
      </c>
      <c r="C186" s="302" t="s">
        <v>131</v>
      </c>
      <c r="D186" s="274" t="s">
        <v>852</v>
      </c>
      <c r="E186" s="300" t="s">
        <v>868</v>
      </c>
      <c r="F186" s="299" t="s">
        <v>872</v>
      </c>
      <c r="G186" s="301" t="s">
        <v>870</v>
      </c>
      <c r="H186" s="278" t="s">
        <v>698</v>
      </c>
      <c r="I186" s="268" t="s">
        <v>1269</v>
      </c>
      <c r="J186" s="269" t="s">
        <v>882</v>
      </c>
      <c r="K186" s="269" t="s">
        <v>880</v>
      </c>
      <c r="L186" s="269"/>
      <c r="M186" s="269" t="s">
        <v>845</v>
      </c>
      <c r="N186" s="303">
        <v>45565</v>
      </c>
      <c r="O186" s="303" t="s">
        <v>887</v>
      </c>
      <c r="P186" s="304" t="s">
        <v>130</v>
      </c>
      <c r="Q186" s="309" t="s">
        <v>762</v>
      </c>
      <c r="R186" s="305" t="s">
        <v>129</v>
      </c>
      <c r="S186" s="305" t="s">
        <v>55</v>
      </c>
      <c r="T186" s="306">
        <v>5</v>
      </c>
      <c r="U186" s="290"/>
      <c r="V186" s="290"/>
      <c r="W186" s="290"/>
    </row>
    <row r="187" spans="1:136" s="261" customFormat="1" ht="24" hidden="1" x14ac:dyDescent="0.35">
      <c r="A187" s="519" t="s">
        <v>126</v>
      </c>
      <c r="B187" s="520" t="s">
        <v>490</v>
      </c>
      <c r="C187" s="523" t="s">
        <v>131</v>
      </c>
      <c r="D187" s="521" t="s">
        <v>852</v>
      </c>
      <c r="E187" s="520" t="s">
        <v>868</v>
      </c>
      <c r="F187" s="519" t="s">
        <v>872</v>
      </c>
      <c r="G187" s="522" t="s">
        <v>870</v>
      </c>
      <c r="H187" s="278" t="s">
        <v>700</v>
      </c>
      <c r="I187" s="508" t="s">
        <v>1092</v>
      </c>
      <c r="J187" s="506" t="s">
        <v>839</v>
      </c>
      <c r="K187" s="506" t="s">
        <v>880</v>
      </c>
      <c r="L187" s="269"/>
      <c r="M187" s="269" t="s">
        <v>845</v>
      </c>
      <c r="N187" s="524">
        <v>45565</v>
      </c>
      <c r="O187" s="524" t="s">
        <v>887</v>
      </c>
      <c r="P187" s="304" t="s">
        <v>130</v>
      </c>
      <c r="Q187" s="525" t="s">
        <v>129</v>
      </c>
      <c r="R187" s="525" t="s">
        <v>55</v>
      </c>
      <c r="S187" s="526">
        <v>5</v>
      </c>
      <c r="T187" s="511"/>
      <c r="U187" s="513"/>
      <c r="V187" s="258"/>
      <c r="W187" s="258"/>
    </row>
    <row r="188" spans="1:136" s="339" customFormat="1" ht="65.25" customHeight="1" x14ac:dyDescent="0.35">
      <c r="A188" s="304" t="s">
        <v>126</v>
      </c>
      <c r="B188" s="304" t="s">
        <v>490</v>
      </c>
      <c r="C188" s="304" t="s">
        <v>131</v>
      </c>
      <c r="D188" s="342" t="s">
        <v>130</v>
      </c>
      <c r="E188" s="304" t="s">
        <v>869</v>
      </c>
      <c r="F188" s="304" t="s">
        <v>873</v>
      </c>
      <c r="G188" s="304" t="s">
        <v>1091</v>
      </c>
      <c r="H188" s="342" t="s">
        <v>696</v>
      </c>
      <c r="I188" s="468">
        <v>1</v>
      </c>
      <c r="J188" s="342" t="s">
        <v>839</v>
      </c>
      <c r="K188" s="342" t="s">
        <v>1172</v>
      </c>
      <c r="L188" s="388"/>
      <c r="M188" s="375" t="s">
        <v>845</v>
      </c>
      <c r="N188" s="467">
        <v>45565</v>
      </c>
      <c r="O188" s="467" t="s">
        <v>887</v>
      </c>
      <c r="P188" s="389" t="s">
        <v>130</v>
      </c>
      <c r="Q188" s="304" t="s">
        <v>132</v>
      </c>
      <c r="R188" s="304" t="s">
        <v>128</v>
      </c>
      <c r="S188" s="360" t="s">
        <v>762</v>
      </c>
      <c r="T188" s="304" t="s">
        <v>129</v>
      </c>
      <c r="U188" s="304" t="s">
        <v>55</v>
      </c>
      <c r="V188" s="304">
        <v>1</v>
      </c>
      <c r="W188" s="390">
        <v>1</v>
      </c>
      <c r="X188" s="323">
        <v>1</v>
      </c>
      <c r="Y188" s="323">
        <v>1</v>
      </c>
      <c r="Z188" s="323">
        <v>1</v>
      </c>
      <c r="AA188" s="463">
        <f>SUM(V188:Z188)</f>
        <v>5</v>
      </c>
      <c r="AB188" s="322" t="str">
        <f t="shared" ref="AB188:AE189" si="308">IF(AV$7=H188,$K188,0)</f>
        <v>Of the 1,119 hazardous sites, 175 (15.6%), have been prioritized for reclamation.  To date, $3,837,076 from the interest on the Minerals Reclamation Fund has been expended on environmental and safety hazard remediation on 134 sites, which represent 10.7% of the total identified hazardous sites. Through 2020, a total of 834.4 acres of mined land have been reclaimed.</v>
      </c>
      <c r="AC188" s="322">
        <f t="shared" si="308"/>
        <v>0</v>
      </c>
      <c r="AD188" s="322">
        <f t="shared" si="308"/>
        <v>0</v>
      </c>
      <c r="AE188" s="322">
        <f t="shared" si="308"/>
        <v>0</v>
      </c>
      <c r="AF188" s="322">
        <f>IF(AZ$7=M188,$K188,0)</f>
        <v>0</v>
      </c>
      <c r="AG188" s="364" t="str">
        <f t="shared" ref="AG188:AJ189" si="309">IF(AV$7=H188,$J188,0)</f>
        <v>Active</v>
      </c>
      <c r="AH188" s="322">
        <f t="shared" si="309"/>
        <v>0</v>
      </c>
      <c r="AI188" s="322">
        <f t="shared" si="309"/>
        <v>0</v>
      </c>
      <c r="AJ188" s="322">
        <f t="shared" si="309"/>
        <v>0</v>
      </c>
      <c r="AK188" s="322">
        <f>IF(AZ$7=M188,$J188,0)</f>
        <v>0</v>
      </c>
      <c r="AL188" s="364" t="str">
        <f t="shared" ref="AL188:AO189" si="310">IF(AV$7=H188,$D188,0)</f>
        <v>DMME</v>
      </c>
      <c r="AM188" s="322">
        <f t="shared" si="310"/>
        <v>0</v>
      </c>
      <c r="AN188" s="322">
        <f t="shared" si="310"/>
        <v>0</v>
      </c>
      <c r="AO188" s="322">
        <f t="shared" si="310"/>
        <v>0</v>
      </c>
      <c r="AP188" s="322">
        <f>IF(AZ$7=M188,$D188,0)</f>
        <v>0</v>
      </c>
      <c r="AQ188" s="322" t="str">
        <f t="shared" ref="AQ188:AT189" si="311">IF(AV$7=H188,$M188,0)</f>
        <v>[DEQ Staff]</v>
      </c>
      <c r="AR188" s="322">
        <f t="shared" si="311"/>
        <v>0</v>
      </c>
      <c r="AS188" s="322">
        <f t="shared" si="311"/>
        <v>0</v>
      </c>
      <c r="AT188" s="322">
        <f t="shared" si="311"/>
        <v>0</v>
      </c>
      <c r="AU188" s="322">
        <f>IF(AZ$7=M188,$M188,0)</f>
        <v>0</v>
      </c>
      <c r="AV188" s="461">
        <f t="shared" ref="AV188" si="312">IF(AV$7=H188,$I188,0)</f>
        <v>1</v>
      </c>
      <c r="AW188" s="298">
        <f t="shared" ref="AW188" si="313">IF(AW$7=I188,$I188,0)</f>
        <v>0</v>
      </c>
      <c r="AX188" s="298">
        <f t="shared" ref="AX188" si="314">IF(AX$7=J188,$I188,0)</f>
        <v>0</v>
      </c>
      <c r="AY188" s="298">
        <f t="shared" ref="AY188" si="315">IF(AY$7=K188,$I188,0)</f>
        <v>0</v>
      </c>
      <c r="AZ188" s="372">
        <f>IF(AZ$7=M188,$I188,0)</f>
        <v>0</v>
      </c>
      <c r="BA188" s="465">
        <f>SUM(AV188:AZ188)</f>
        <v>1</v>
      </c>
      <c r="BB188" s="433">
        <f>BA188/AA188</f>
        <v>0.2</v>
      </c>
      <c r="BC188" s="273"/>
      <c r="BD188" s="273"/>
      <c r="BE188" s="273"/>
      <c r="BF188" s="273"/>
      <c r="BG188" s="273"/>
      <c r="BH188" s="273"/>
      <c r="BI188" s="273"/>
      <c r="BJ188" s="273"/>
      <c r="BK188" s="273"/>
      <c r="BL188" s="273"/>
      <c r="BM188" s="273"/>
      <c r="BN188" s="273"/>
      <c r="BO188" s="273"/>
      <c r="BP188" s="273"/>
      <c r="BQ188" s="273"/>
      <c r="BR188" s="273"/>
      <c r="BS188" s="273"/>
      <c r="BT188" s="273"/>
      <c r="BU188" s="273"/>
      <c r="BV188" s="273"/>
      <c r="BW188" s="273"/>
      <c r="BX188" s="273"/>
      <c r="BY188" s="273"/>
      <c r="BZ188" s="273"/>
      <c r="CA188" s="273"/>
      <c r="CB188" s="273"/>
      <c r="CC188" s="273"/>
      <c r="CD188" s="273"/>
      <c r="CE188" s="273"/>
      <c r="CF188" s="273"/>
      <c r="CG188" s="273"/>
      <c r="CH188" s="273"/>
      <c r="CI188" s="273"/>
      <c r="CJ188" s="273"/>
      <c r="CK188" s="273"/>
      <c r="CL188" s="273"/>
      <c r="CM188" s="273"/>
      <c r="CN188" s="273"/>
      <c r="CO188" s="273"/>
      <c r="CP188" s="273"/>
      <c r="CQ188" s="273"/>
      <c r="CR188" s="273"/>
      <c r="CS188" s="273"/>
      <c r="CT188" s="273"/>
      <c r="CU188" s="273"/>
      <c r="CV188" s="273"/>
      <c r="CW188" s="273"/>
      <c r="CX188" s="273"/>
      <c r="CY188" s="273"/>
      <c r="CZ188" s="273"/>
      <c r="DA188" s="273"/>
      <c r="DB188" s="273"/>
      <c r="DC188" s="273"/>
      <c r="DD188" s="273"/>
      <c r="DE188" s="273"/>
      <c r="DF188" s="273"/>
      <c r="DG188" s="273"/>
      <c r="DH188" s="273"/>
      <c r="DI188" s="273"/>
      <c r="DJ188" s="273"/>
      <c r="DK188" s="273"/>
      <c r="DL188" s="273"/>
      <c r="DM188" s="273"/>
      <c r="DN188" s="273"/>
      <c r="DO188" s="273"/>
      <c r="DP188" s="273"/>
      <c r="DQ188" s="273"/>
      <c r="DR188" s="273"/>
      <c r="DS188" s="273"/>
      <c r="DT188" s="273"/>
      <c r="DU188" s="273"/>
      <c r="DV188" s="273"/>
      <c r="DW188" s="273"/>
      <c r="DX188" s="273"/>
      <c r="DY188" s="273"/>
      <c r="DZ188" s="273"/>
      <c r="EA188" s="273"/>
      <c r="EB188" s="273"/>
      <c r="EC188" s="273"/>
      <c r="ED188" s="273"/>
      <c r="EE188" s="273"/>
      <c r="EF188" s="273"/>
    </row>
    <row r="189" spans="1:136" s="261" customFormat="1" ht="24" hidden="1" x14ac:dyDescent="0.35">
      <c r="A189" s="414" t="s">
        <v>126</v>
      </c>
      <c r="B189" s="415" t="s">
        <v>490</v>
      </c>
      <c r="C189" s="418" t="s">
        <v>131</v>
      </c>
      <c r="D189" s="416" t="s">
        <v>852</v>
      </c>
      <c r="E189" s="415" t="s">
        <v>869</v>
      </c>
      <c r="F189" s="414" t="s">
        <v>873</v>
      </c>
      <c r="G189" s="417" t="s">
        <v>871</v>
      </c>
      <c r="H189" s="400" t="s">
        <v>699</v>
      </c>
      <c r="I189" s="401" t="s">
        <v>1269</v>
      </c>
      <c r="J189" s="397" t="s">
        <v>882</v>
      </c>
      <c r="K189" s="397" t="s">
        <v>880</v>
      </c>
      <c r="L189" s="269"/>
      <c r="M189" s="269" t="s">
        <v>845</v>
      </c>
      <c r="N189" s="419">
        <v>45565</v>
      </c>
      <c r="O189" s="419" t="s">
        <v>887</v>
      </c>
      <c r="P189" s="304" t="s">
        <v>130</v>
      </c>
      <c r="Q189" s="420" t="s">
        <v>132</v>
      </c>
      <c r="R189" s="420" t="s">
        <v>128</v>
      </c>
      <c r="S189" s="424" t="s">
        <v>762</v>
      </c>
      <c r="T189" s="420" t="s">
        <v>129</v>
      </c>
      <c r="U189" s="420" t="s">
        <v>55</v>
      </c>
      <c r="V189" s="420">
        <v>1</v>
      </c>
      <c r="W189" s="305">
        <v>1</v>
      </c>
      <c r="X189" s="323">
        <v>1</v>
      </c>
      <c r="Y189" s="323">
        <v>1</v>
      </c>
      <c r="Z189" s="323">
        <v>1</v>
      </c>
      <c r="AA189" s="321">
        <f>SUM(V189:Z189)</f>
        <v>5</v>
      </c>
      <c r="AB189" s="322">
        <f t="shared" si="308"/>
        <v>0</v>
      </c>
      <c r="AC189" s="322">
        <f t="shared" si="308"/>
        <v>0</v>
      </c>
      <c r="AD189" s="322">
        <f t="shared" si="308"/>
        <v>0</v>
      </c>
      <c r="AE189" s="322">
        <f t="shared" si="308"/>
        <v>0</v>
      </c>
      <c r="AF189" s="322">
        <f>IF(AZ$7=M189,$K189,0)</f>
        <v>0</v>
      </c>
      <c r="AG189" s="322">
        <f t="shared" si="309"/>
        <v>0</v>
      </c>
      <c r="AH189" s="322">
        <f t="shared" si="309"/>
        <v>0</v>
      </c>
      <c r="AI189" s="322">
        <f t="shared" si="309"/>
        <v>0</v>
      </c>
      <c r="AJ189" s="322">
        <f t="shared" si="309"/>
        <v>0</v>
      </c>
      <c r="AK189" s="322">
        <f>IF(AZ$7=M189,$J189,0)</f>
        <v>0</v>
      </c>
      <c r="AL189" s="322">
        <f t="shared" si="310"/>
        <v>0</v>
      </c>
      <c r="AM189" s="322">
        <f t="shared" si="310"/>
        <v>0</v>
      </c>
      <c r="AN189" s="322">
        <f t="shared" si="310"/>
        <v>0</v>
      </c>
      <c r="AO189" s="322">
        <f t="shared" si="310"/>
        <v>0</v>
      </c>
      <c r="AP189" s="322">
        <f>IF(AZ$7=M189,$D189,0)</f>
        <v>0</v>
      </c>
      <c r="AQ189" s="322">
        <f t="shared" si="311"/>
        <v>0</v>
      </c>
      <c r="AR189" s="322">
        <f t="shared" si="311"/>
        <v>0</v>
      </c>
      <c r="AS189" s="322">
        <f t="shared" si="311"/>
        <v>0</v>
      </c>
      <c r="AT189" s="322">
        <f t="shared" si="311"/>
        <v>0</v>
      </c>
      <c r="AU189" s="322">
        <f>IF(AZ$7=M189,$M189,0)</f>
        <v>0</v>
      </c>
      <c r="AV189" s="321">
        <f t="shared" ref="AV189:AY189" si="316">IF(AV$7=H189,$I189,0)</f>
        <v>0</v>
      </c>
      <c r="AW189" s="321">
        <f t="shared" si="316"/>
        <v>0</v>
      </c>
      <c r="AX189" s="321">
        <f t="shared" si="316"/>
        <v>0</v>
      </c>
      <c r="AY189" s="321">
        <f t="shared" si="316"/>
        <v>0</v>
      </c>
      <c r="AZ189" s="321">
        <f>IF(AZ$7=M189,$I189,0)</f>
        <v>0</v>
      </c>
      <c r="BA189" s="327">
        <f>SUM(AV189:AZ189)</f>
        <v>0</v>
      </c>
      <c r="BB189" s="329">
        <f>BA189/AA189</f>
        <v>0</v>
      </c>
    </row>
    <row r="190" spans="1:136" s="261" customFormat="1" ht="24" hidden="1" x14ac:dyDescent="0.35">
      <c r="A190" s="299" t="s">
        <v>126</v>
      </c>
      <c r="B190" s="300" t="s">
        <v>490</v>
      </c>
      <c r="C190" s="302" t="s">
        <v>131</v>
      </c>
      <c r="D190" s="274" t="s">
        <v>852</v>
      </c>
      <c r="E190" s="300" t="s">
        <v>869</v>
      </c>
      <c r="F190" s="299" t="s">
        <v>873</v>
      </c>
      <c r="G190" s="301" t="s">
        <v>871</v>
      </c>
      <c r="H190" s="278" t="s">
        <v>697</v>
      </c>
      <c r="I190" s="268" t="s">
        <v>1269</v>
      </c>
      <c r="J190" s="269" t="s">
        <v>882</v>
      </c>
      <c r="K190" s="269" t="s">
        <v>880</v>
      </c>
      <c r="L190" s="269"/>
      <c r="M190" s="269" t="s">
        <v>845</v>
      </c>
      <c r="N190" s="303">
        <v>45565</v>
      </c>
      <c r="O190" s="303" t="s">
        <v>887</v>
      </c>
      <c r="P190" s="304" t="s">
        <v>130</v>
      </c>
      <c r="Q190" s="305" t="s">
        <v>128</v>
      </c>
      <c r="R190" s="309" t="s">
        <v>762</v>
      </c>
      <c r="S190" s="305" t="s">
        <v>129</v>
      </c>
      <c r="T190" s="305" t="s">
        <v>55</v>
      </c>
      <c r="U190" s="306">
        <v>5</v>
      </c>
      <c r="V190" s="307">
        <v>0</v>
      </c>
      <c r="W190" s="308">
        <v>0</v>
      </c>
      <c r="X190" s="260"/>
      <c r="Y190" s="260"/>
      <c r="Z190" s="260"/>
      <c r="AA190" s="281"/>
      <c r="AB190" s="281"/>
      <c r="AC190" s="281"/>
      <c r="AD190" s="281"/>
      <c r="AE190" s="281"/>
      <c r="AF190" s="281"/>
      <c r="AG190" s="281"/>
      <c r="AH190" s="281"/>
      <c r="AI190" s="281"/>
      <c r="AJ190" s="281"/>
      <c r="AK190" s="281"/>
      <c r="AL190" s="281"/>
      <c r="AM190" s="281"/>
      <c r="AN190" s="281"/>
      <c r="AO190" s="281"/>
      <c r="AP190" s="281"/>
      <c r="AQ190" s="281"/>
      <c r="AR190" s="281"/>
      <c r="AS190" s="281"/>
      <c r="AT190" s="281"/>
      <c r="AU190" s="281"/>
      <c r="AV190" s="260"/>
      <c r="AW190" s="260"/>
      <c r="AX190" s="260"/>
      <c r="AY190" s="260"/>
      <c r="AZ190" s="260"/>
      <c r="BA190" s="281"/>
      <c r="BB190" s="281"/>
    </row>
    <row r="191" spans="1:136" s="261" customFormat="1" ht="24" hidden="1" x14ac:dyDescent="0.35">
      <c r="A191" s="299" t="s">
        <v>126</v>
      </c>
      <c r="B191" s="300" t="s">
        <v>490</v>
      </c>
      <c r="C191" s="302" t="s">
        <v>131</v>
      </c>
      <c r="D191" s="274" t="s">
        <v>852</v>
      </c>
      <c r="E191" s="300" t="s">
        <v>869</v>
      </c>
      <c r="F191" s="299" t="s">
        <v>873</v>
      </c>
      <c r="G191" s="301" t="s">
        <v>871</v>
      </c>
      <c r="H191" s="278" t="s">
        <v>698</v>
      </c>
      <c r="I191" s="268" t="s">
        <v>1269</v>
      </c>
      <c r="J191" s="269" t="s">
        <v>882</v>
      </c>
      <c r="K191" s="269" t="s">
        <v>880</v>
      </c>
      <c r="L191" s="269"/>
      <c r="M191" s="269" t="s">
        <v>845</v>
      </c>
      <c r="N191" s="303">
        <v>45565</v>
      </c>
      <c r="O191" s="303" t="s">
        <v>887</v>
      </c>
      <c r="P191" s="304" t="s">
        <v>130</v>
      </c>
      <c r="Q191" s="309" t="s">
        <v>762</v>
      </c>
      <c r="R191" s="305" t="s">
        <v>129</v>
      </c>
      <c r="S191" s="305" t="s">
        <v>55</v>
      </c>
      <c r="T191" s="306">
        <v>5</v>
      </c>
      <c r="U191" s="290"/>
      <c r="V191" s="290"/>
      <c r="W191" s="290"/>
    </row>
    <row r="192" spans="1:136" s="261" customFormat="1" ht="24" hidden="1" x14ac:dyDescent="0.35">
      <c r="A192" s="519" t="s">
        <v>126</v>
      </c>
      <c r="B192" s="520" t="s">
        <v>490</v>
      </c>
      <c r="C192" s="523" t="s">
        <v>131</v>
      </c>
      <c r="D192" s="521" t="s">
        <v>852</v>
      </c>
      <c r="E192" s="520" t="s">
        <v>869</v>
      </c>
      <c r="F192" s="519" t="s">
        <v>873</v>
      </c>
      <c r="G192" s="522" t="s">
        <v>871</v>
      </c>
      <c r="H192" s="278" t="s">
        <v>700</v>
      </c>
      <c r="I192" s="508" t="s">
        <v>1269</v>
      </c>
      <c r="J192" s="506" t="s">
        <v>882</v>
      </c>
      <c r="K192" s="506" t="s">
        <v>880</v>
      </c>
      <c r="L192" s="269"/>
      <c r="M192" s="269" t="s">
        <v>845</v>
      </c>
      <c r="N192" s="524">
        <v>45565</v>
      </c>
      <c r="O192" s="524" t="s">
        <v>887</v>
      </c>
      <c r="P192" s="304" t="s">
        <v>130</v>
      </c>
      <c r="Q192" s="525" t="s">
        <v>129</v>
      </c>
      <c r="R192" s="525" t="s">
        <v>55</v>
      </c>
      <c r="S192" s="526">
        <v>5</v>
      </c>
      <c r="T192" s="511"/>
      <c r="U192" s="513"/>
      <c r="V192" s="258"/>
      <c r="W192" s="258"/>
    </row>
    <row r="193" spans="1:136" s="339" customFormat="1" ht="75.75" customHeight="1" x14ac:dyDescent="0.35">
      <c r="A193" s="304" t="s">
        <v>126</v>
      </c>
      <c r="B193" s="304" t="s">
        <v>491</v>
      </c>
      <c r="C193" s="304" t="s">
        <v>134</v>
      </c>
      <c r="D193" s="342" t="s">
        <v>130</v>
      </c>
      <c r="E193" s="304" t="s">
        <v>491</v>
      </c>
      <c r="F193" s="304" t="s">
        <v>732</v>
      </c>
      <c r="G193" s="304" t="s">
        <v>205</v>
      </c>
      <c r="H193" s="342" t="s">
        <v>696</v>
      </c>
      <c r="I193" s="468">
        <v>462</v>
      </c>
      <c r="J193" s="342" t="s">
        <v>839</v>
      </c>
      <c r="K193" s="342" t="s">
        <v>1173</v>
      </c>
      <c r="L193" s="388"/>
      <c r="M193" s="375" t="s">
        <v>845</v>
      </c>
      <c r="N193" s="467">
        <v>45565</v>
      </c>
      <c r="O193" s="467" t="s">
        <v>887</v>
      </c>
      <c r="P193" s="389" t="s">
        <v>130</v>
      </c>
      <c r="Q193" s="304" t="s">
        <v>135</v>
      </c>
      <c r="R193" s="304" t="s">
        <v>80</v>
      </c>
      <c r="S193" s="360" t="s">
        <v>761</v>
      </c>
      <c r="T193" s="304" t="s">
        <v>133</v>
      </c>
      <c r="U193" s="304">
        <v>1</v>
      </c>
      <c r="V193" s="304">
        <v>200</v>
      </c>
      <c r="W193" s="304">
        <v>200</v>
      </c>
      <c r="X193" s="304">
        <v>200</v>
      </c>
      <c r="Y193" s="304">
        <v>200</v>
      </c>
      <c r="Z193" s="304">
        <v>200</v>
      </c>
      <c r="AA193" s="463">
        <f>SUM(V193:Z193)</f>
        <v>1000</v>
      </c>
      <c r="AB193" s="322" t="str">
        <f t="shared" ref="AB193:AE194" si="317">IF(AV$7=H193,$K193,0)</f>
        <v>For the time period of October 2019 - September, 2020 the Division of Mined Land Reclamation's Water Quality Section performed 462 water quality-related plan reviews.</v>
      </c>
      <c r="AC193" s="322">
        <f t="shared" si="317"/>
        <v>0</v>
      </c>
      <c r="AD193" s="322">
        <f t="shared" si="317"/>
        <v>0</v>
      </c>
      <c r="AE193" s="322">
        <f t="shared" si="317"/>
        <v>0</v>
      </c>
      <c r="AF193" s="322">
        <f>IF(AZ$7=M193,$K193,0)</f>
        <v>0</v>
      </c>
      <c r="AG193" s="364" t="str">
        <f t="shared" ref="AG193:AJ194" si="318">IF(AV$7=H193,$J193,0)</f>
        <v>Active</v>
      </c>
      <c r="AH193" s="322">
        <f t="shared" si="318"/>
        <v>0</v>
      </c>
      <c r="AI193" s="322">
        <f t="shared" si="318"/>
        <v>0</v>
      </c>
      <c r="AJ193" s="322">
        <f t="shared" si="318"/>
        <v>0</v>
      </c>
      <c r="AK193" s="322">
        <f>IF(AZ$7=M193,$J193,0)</f>
        <v>0</v>
      </c>
      <c r="AL193" s="364" t="str">
        <f t="shared" ref="AL193:AO194" si="319">IF(AV$7=H193,$D193,0)</f>
        <v>DMME</v>
      </c>
      <c r="AM193" s="322">
        <f t="shared" si="319"/>
        <v>0</v>
      </c>
      <c r="AN193" s="322">
        <f t="shared" si="319"/>
        <v>0</v>
      </c>
      <c r="AO193" s="322">
        <f t="shared" si="319"/>
        <v>0</v>
      </c>
      <c r="AP193" s="322">
        <f>IF(AZ$7=M193,$D193,0)</f>
        <v>0</v>
      </c>
      <c r="AQ193" s="322" t="str">
        <f t="shared" ref="AQ193:AT194" si="320">IF(AV$7=H193,$M193,0)</f>
        <v>[DEQ Staff]</v>
      </c>
      <c r="AR193" s="322">
        <f t="shared" si="320"/>
        <v>0</v>
      </c>
      <c r="AS193" s="322">
        <f t="shared" si="320"/>
        <v>0</v>
      </c>
      <c r="AT193" s="322">
        <f t="shared" si="320"/>
        <v>0</v>
      </c>
      <c r="AU193" s="322">
        <f>IF(AZ$7=M193,$M193,0)</f>
        <v>0</v>
      </c>
      <c r="AV193" s="461">
        <f t="shared" ref="AV193" si="321">IF(AV$7=H193,$I193,0)</f>
        <v>462</v>
      </c>
      <c r="AW193" s="298">
        <f t="shared" ref="AW193" si="322">IF(AW$7=I193,$I193,0)</f>
        <v>0</v>
      </c>
      <c r="AX193" s="298">
        <f t="shared" ref="AX193" si="323">IF(AX$7=J193,$I193,0)</f>
        <v>0</v>
      </c>
      <c r="AY193" s="298">
        <f t="shared" ref="AY193" si="324">IF(AY$7=K193,$I193,0)</f>
        <v>0</v>
      </c>
      <c r="AZ193" s="372">
        <f>IF(AZ$7=M193,$I193,0)</f>
        <v>0</v>
      </c>
      <c r="BA193" s="465">
        <f>SUM(AV193:AZ193)</f>
        <v>462</v>
      </c>
      <c r="BB193" s="433">
        <f>BA193/AA193</f>
        <v>0.46200000000000002</v>
      </c>
      <c r="BC193" s="273"/>
      <c r="BD193" s="273"/>
      <c r="BE193" s="273"/>
      <c r="BF193" s="273"/>
      <c r="BG193" s="273"/>
      <c r="BH193" s="273"/>
      <c r="BI193" s="273"/>
      <c r="BJ193" s="273"/>
      <c r="BK193" s="273"/>
      <c r="BL193" s="273"/>
      <c r="BM193" s="273"/>
      <c r="BN193" s="273"/>
      <c r="BO193" s="273"/>
      <c r="BP193" s="273"/>
      <c r="BQ193" s="273"/>
      <c r="BR193" s="273"/>
      <c r="BS193" s="273"/>
      <c r="BT193" s="273"/>
      <c r="BU193" s="273"/>
      <c r="BV193" s="273"/>
      <c r="BW193" s="273"/>
      <c r="BX193" s="273"/>
      <c r="BY193" s="273"/>
      <c r="BZ193" s="273"/>
      <c r="CA193" s="273"/>
      <c r="CB193" s="273"/>
      <c r="CC193" s="273"/>
      <c r="CD193" s="273"/>
      <c r="CE193" s="273"/>
      <c r="CF193" s="273"/>
      <c r="CG193" s="273"/>
      <c r="CH193" s="273"/>
      <c r="CI193" s="273"/>
      <c r="CJ193" s="273"/>
      <c r="CK193" s="273"/>
      <c r="CL193" s="273"/>
      <c r="CM193" s="273"/>
      <c r="CN193" s="273"/>
      <c r="CO193" s="273"/>
      <c r="CP193" s="273"/>
      <c r="CQ193" s="273"/>
      <c r="CR193" s="273"/>
      <c r="CS193" s="273"/>
      <c r="CT193" s="273"/>
      <c r="CU193" s="273"/>
      <c r="CV193" s="273"/>
      <c r="CW193" s="273"/>
      <c r="CX193" s="273"/>
      <c r="CY193" s="273"/>
      <c r="CZ193" s="273"/>
      <c r="DA193" s="273"/>
      <c r="DB193" s="273"/>
      <c r="DC193" s="273"/>
      <c r="DD193" s="273"/>
      <c r="DE193" s="273"/>
      <c r="DF193" s="273"/>
      <c r="DG193" s="273"/>
      <c r="DH193" s="273"/>
      <c r="DI193" s="273"/>
      <c r="DJ193" s="273"/>
      <c r="DK193" s="273"/>
      <c r="DL193" s="273"/>
      <c r="DM193" s="273"/>
      <c r="DN193" s="273"/>
      <c r="DO193" s="273"/>
      <c r="DP193" s="273"/>
      <c r="DQ193" s="273"/>
      <c r="DR193" s="273"/>
      <c r="DS193" s="273"/>
      <c r="DT193" s="273"/>
      <c r="DU193" s="273"/>
      <c r="DV193" s="273"/>
      <c r="DW193" s="273"/>
      <c r="DX193" s="273"/>
      <c r="DY193" s="273"/>
      <c r="DZ193" s="273"/>
      <c r="EA193" s="273"/>
      <c r="EB193" s="273"/>
      <c r="EC193" s="273"/>
      <c r="ED193" s="273"/>
      <c r="EE193" s="273"/>
      <c r="EF193" s="273"/>
    </row>
    <row r="194" spans="1:136" s="261" customFormat="1" ht="60" hidden="1" x14ac:dyDescent="0.35">
      <c r="A194" s="414" t="s">
        <v>126</v>
      </c>
      <c r="B194" s="415" t="s">
        <v>491</v>
      </c>
      <c r="C194" s="418" t="s">
        <v>134</v>
      </c>
      <c r="D194" s="416" t="s">
        <v>852</v>
      </c>
      <c r="E194" s="417" t="s">
        <v>491</v>
      </c>
      <c r="F194" s="414" t="s">
        <v>732</v>
      </c>
      <c r="G194" s="417" t="s">
        <v>205</v>
      </c>
      <c r="H194" s="400" t="s">
        <v>699</v>
      </c>
      <c r="I194" s="401" t="s">
        <v>1269</v>
      </c>
      <c r="J194" s="397" t="s">
        <v>882</v>
      </c>
      <c r="K194" s="397" t="s">
        <v>880</v>
      </c>
      <c r="L194" s="269"/>
      <c r="M194" s="269" t="s">
        <v>845</v>
      </c>
      <c r="N194" s="419">
        <v>45565</v>
      </c>
      <c r="O194" s="419" t="s">
        <v>887</v>
      </c>
      <c r="P194" s="304" t="s">
        <v>130</v>
      </c>
      <c r="Q194" s="420" t="s">
        <v>135</v>
      </c>
      <c r="R194" s="420" t="s">
        <v>80</v>
      </c>
      <c r="S194" s="424" t="s">
        <v>761</v>
      </c>
      <c r="T194" s="420" t="s">
        <v>133</v>
      </c>
      <c r="U194" s="420">
        <v>1</v>
      </c>
      <c r="V194" s="420">
        <v>1</v>
      </c>
      <c r="W194" s="305">
        <v>1</v>
      </c>
      <c r="X194" s="323">
        <v>1</v>
      </c>
      <c r="Y194" s="323">
        <v>1</v>
      </c>
      <c r="Z194" s="323">
        <v>1</v>
      </c>
      <c r="AA194" s="321">
        <f>SUM(V194:Z194)</f>
        <v>5</v>
      </c>
      <c r="AB194" s="322">
        <f t="shared" si="317"/>
        <v>0</v>
      </c>
      <c r="AC194" s="322">
        <f t="shared" si="317"/>
        <v>0</v>
      </c>
      <c r="AD194" s="322">
        <f t="shared" si="317"/>
        <v>0</v>
      </c>
      <c r="AE194" s="322">
        <f t="shared" si="317"/>
        <v>0</v>
      </c>
      <c r="AF194" s="322">
        <f>IF(AZ$7=M194,$K194,0)</f>
        <v>0</v>
      </c>
      <c r="AG194" s="322">
        <f t="shared" si="318"/>
        <v>0</v>
      </c>
      <c r="AH194" s="322">
        <f t="shared" si="318"/>
        <v>0</v>
      </c>
      <c r="AI194" s="322">
        <f t="shared" si="318"/>
        <v>0</v>
      </c>
      <c r="AJ194" s="322">
        <f t="shared" si="318"/>
        <v>0</v>
      </c>
      <c r="AK194" s="322">
        <f>IF(AZ$7=M194,$J194,0)</f>
        <v>0</v>
      </c>
      <c r="AL194" s="322">
        <f t="shared" si="319"/>
        <v>0</v>
      </c>
      <c r="AM194" s="322">
        <f t="shared" si="319"/>
        <v>0</v>
      </c>
      <c r="AN194" s="322">
        <f t="shared" si="319"/>
        <v>0</v>
      </c>
      <c r="AO194" s="322">
        <f t="shared" si="319"/>
        <v>0</v>
      </c>
      <c r="AP194" s="322">
        <f>IF(AZ$7=M194,$D194,0)</f>
        <v>0</v>
      </c>
      <c r="AQ194" s="322">
        <f t="shared" si="320"/>
        <v>0</v>
      </c>
      <c r="AR194" s="322">
        <f t="shared" si="320"/>
        <v>0</v>
      </c>
      <c r="AS194" s="322">
        <f t="shared" si="320"/>
        <v>0</v>
      </c>
      <c r="AT194" s="322">
        <f t="shared" si="320"/>
        <v>0</v>
      </c>
      <c r="AU194" s="322">
        <f>IF(AZ$7=M194,$M194,0)</f>
        <v>0</v>
      </c>
      <c r="AV194" s="321">
        <f t="shared" ref="AV194:AY194" si="325">IF(AV$7=H194,$I194,0)</f>
        <v>0</v>
      </c>
      <c r="AW194" s="321">
        <f t="shared" si="325"/>
        <v>0</v>
      </c>
      <c r="AX194" s="321">
        <f t="shared" si="325"/>
        <v>0</v>
      </c>
      <c r="AY194" s="321">
        <f t="shared" si="325"/>
        <v>0</v>
      </c>
      <c r="AZ194" s="321">
        <f>IF(AZ$7=M194,$I194,0)</f>
        <v>0</v>
      </c>
      <c r="BA194" s="327">
        <f>SUM(AV194:AZ194)</f>
        <v>0</v>
      </c>
      <c r="BB194" s="329">
        <f>BA194/AA194</f>
        <v>0</v>
      </c>
    </row>
    <row r="195" spans="1:136" s="261" customFormat="1" ht="60" hidden="1" x14ac:dyDescent="0.35">
      <c r="A195" s="299" t="s">
        <v>126</v>
      </c>
      <c r="B195" s="300" t="s">
        <v>491</v>
      </c>
      <c r="C195" s="302" t="s">
        <v>134</v>
      </c>
      <c r="D195" s="274" t="s">
        <v>852</v>
      </c>
      <c r="E195" s="301" t="s">
        <v>491</v>
      </c>
      <c r="F195" s="299" t="s">
        <v>732</v>
      </c>
      <c r="G195" s="301" t="s">
        <v>205</v>
      </c>
      <c r="H195" s="278" t="s">
        <v>697</v>
      </c>
      <c r="I195" s="268" t="s">
        <v>1269</v>
      </c>
      <c r="J195" s="269" t="s">
        <v>882</v>
      </c>
      <c r="K195" s="269" t="s">
        <v>880</v>
      </c>
      <c r="L195" s="269"/>
      <c r="M195" s="269" t="s">
        <v>845</v>
      </c>
      <c r="N195" s="303">
        <v>45565</v>
      </c>
      <c r="O195" s="303" t="s">
        <v>887</v>
      </c>
      <c r="P195" s="304" t="s">
        <v>130</v>
      </c>
      <c r="Q195" s="305" t="s">
        <v>80</v>
      </c>
      <c r="R195" s="309" t="s">
        <v>761</v>
      </c>
      <c r="S195" s="305" t="s">
        <v>133</v>
      </c>
      <c r="T195" s="305">
        <v>1</v>
      </c>
      <c r="U195" s="306">
        <v>5</v>
      </c>
      <c r="V195" s="307">
        <v>0</v>
      </c>
      <c r="W195" s="308">
        <v>0</v>
      </c>
      <c r="X195" s="260"/>
      <c r="Y195" s="260"/>
      <c r="Z195" s="260"/>
      <c r="AA195" s="281"/>
      <c r="AB195" s="281"/>
      <c r="AC195" s="281"/>
      <c r="AD195" s="281"/>
      <c r="AE195" s="281"/>
      <c r="AF195" s="281"/>
      <c r="AG195" s="281"/>
      <c r="AH195" s="281"/>
      <c r="AI195" s="281"/>
      <c r="AJ195" s="281"/>
      <c r="AK195" s="281"/>
      <c r="AL195" s="281"/>
      <c r="AM195" s="281"/>
      <c r="AN195" s="281"/>
      <c r="AO195" s="281"/>
      <c r="AP195" s="281"/>
      <c r="AQ195" s="281"/>
      <c r="AR195" s="281"/>
      <c r="AS195" s="281"/>
      <c r="AT195" s="281"/>
      <c r="AU195" s="281"/>
      <c r="AV195" s="260"/>
      <c r="AW195" s="260"/>
      <c r="AX195" s="260"/>
      <c r="AY195" s="260"/>
      <c r="AZ195" s="260"/>
      <c r="BA195" s="281"/>
      <c r="BB195" s="281"/>
    </row>
    <row r="196" spans="1:136" s="261" customFormat="1" ht="60" hidden="1" x14ac:dyDescent="0.35">
      <c r="A196" s="299" t="s">
        <v>126</v>
      </c>
      <c r="B196" s="300" t="s">
        <v>491</v>
      </c>
      <c r="C196" s="302" t="s">
        <v>134</v>
      </c>
      <c r="D196" s="274" t="s">
        <v>852</v>
      </c>
      <c r="E196" s="301" t="s">
        <v>491</v>
      </c>
      <c r="F196" s="299" t="s">
        <v>732</v>
      </c>
      <c r="G196" s="301" t="s">
        <v>205</v>
      </c>
      <c r="H196" s="278" t="s">
        <v>698</v>
      </c>
      <c r="I196" s="268" t="s">
        <v>1269</v>
      </c>
      <c r="J196" s="269" t="s">
        <v>882</v>
      </c>
      <c r="K196" s="269" t="s">
        <v>880</v>
      </c>
      <c r="L196" s="269"/>
      <c r="M196" s="269" t="s">
        <v>845</v>
      </c>
      <c r="N196" s="303">
        <v>45565</v>
      </c>
      <c r="O196" s="303" t="s">
        <v>887</v>
      </c>
      <c r="P196" s="304" t="s">
        <v>130</v>
      </c>
      <c r="Q196" s="309" t="s">
        <v>761</v>
      </c>
      <c r="R196" s="305" t="s">
        <v>133</v>
      </c>
      <c r="S196" s="305">
        <v>1</v>
      </c>
      <c r="T196" s="306">
        <v>5</v>
      </c>
      <c r="U196" s="290"/>
      <c r="V196" s="290"/>
      <c r="W196" s="290"/>
    </row>
    <row r="197" spans="1:136" s="261" customFormat="1" ht="60" hidden="1" x14ac:dyDescent="0.35">
      <c r="A197" s="519" t="s">
        <v>126</v>
      </c>
      <c r="B197" s="520" t="s">
        <v>491</v>
      </c>
      <c r="C197" s="523" t="s">
        <v>134</v>
      </c>
      <c r="D197" s="521" t="s">
        <v>852</v>
      </c>
      <c r="E197" s="522" t="s">
        <v>491</v>
      </c>
      <c r="F197" s="519" t="s">
        <v>732</v>
      </c>
      <c r="G197" s="522" t="s">
        <v>205</v>
      </c>
      <c r="H197" s="278" t="s">
        <v>700</v>
      </c>
      <c r="I197" s="508" t="s">
        <v>1269</v>
      </c>
      <c r="J197" s="506" t="s">
        <v>882</v>
      </c>
      <c r="K197" s="506" t="s">
        <v>880</v>
      </c>
      <c r="L197" s="269"/>
      <c r="M197" s="269" t="s">
        <v>845</v>
      </c>
      <c r="N197" s="524">
        <v>45565</v>
      </c>
      <c r="O197" s="524" t="s">
        <v>887</v>
      </c>
      <c r="P197" s="304" t="s">
        <v>130</v>
      </c>
      <c r="Q197" s="525" t="s">
        <v>133</v>
      </c>
      <c r="R197" s="525">
        <v>1</v>
      </c>
      <c r="S197" s="526">
        <v>5</v>
      </c>
      <c r="T197" s="511"/>
      <c r="U197" s="513"/>
      <c r="V197" s="258"/>
      <c r="W197" s="258"/>
    </row>
    <row r="198" spans="1:136" s="339" customFormat="1" ht="81.75" customHeight="1" x14ac:dyDescent="0.35">
      <c r="A198" s="304" t="s">
        <v>126</v>
      </c>
      <c r="B198" s="304" t="s">
        <v>492</v>
      </c>
      <c r="C198" s="304" t="s">
        <v>138</v>
      </c>
      <c r="D198" s="342" t="s">
        <v>130</v>
      </c>
      <c r="E198" s="304" t="s">
        <v>492</v>
      </c>
      <c r="F198" s="304" t="s">
        <v>733</v>
      </c>
      <c r="G198" s="304" t="s">
        <v>206</v>
      </c>
      <c r="H198" s="342" t="s">
        <v>696</v>
      </c>
      <c r="I198" s="468">
        <v>3171</v>
      </c>
      <c r="J198" s="342" t="s">
        <v>839</v>
      </c>
      <c r="K198" s="342" t="s">
        <v>1174</v>
      </c>
      <c r="L198" s="388"/>
      <c r="M198" s="375" t="s">
        <v>845</v>
      </c>
      <c r="N198" s="467">
        <v>45565</v>
      </c>
      <c r="O198" s="467" t="s">
        <v>888</v>
      </c>
      <c r="P198" s="389" t="s">
        <v>130</v>
      </c>
      <c r="Q198" s="304" t="s">
        <v>207</v>
      </c>
      <c r="R198" s="304" t="s">
        <v>119</v>
      </c>
      <c r="S198" s="360" t="s">
        <v>758</v>
      </c>
      <c r="T198" s="304" t="s">
        <v>137</v>
      </c>
      <c r="U198" s="304" t="s">
        <v>136</v>
      </c>
      <c r="V198" s="304">
        <v>3767</v>
      </c>
      <c r="W198" s="390">
        <v>1</v>
      </c>
      <c r="X198" s="323">
        <v>1</v>
      </c>
      <c r="Y198" s="323">
        <v>1</v>
      </c>
      <c r="Z198" s="323">
        <v>1</v>
      </c>
      <c r="AA198" s="463">
        <f>SUM(V198:Z198)</f>
        <v>3771</v>
      </c>
      <c r="AB198" s="322" t="str">
        <f t="shared" ref="AB198:AE199" si="326">IF(AV$7=H198,$K198,0)</f>
        <v xml:space="preserve">As of September 21, 2020, 3,171 sites have been inventoried in 576 (46.2%) of Virginia’s 1,247 hydrologic units (HUC). Of the inventoried sites:
• 1,049 sites were identified as safety hazards.
• 228 sites were identified as environmental hazards.  
• 158 sites were identified as both safety and environmental hazards. 
</v>
      </c>
      <c r="AC198" s="322">
        <f t="shared" si="326"/>
        <v>0</v>
      </c>
      <c r="AD198" s="322">
        <f t="shared" si="326"/>
        <v>0</v>
      </c>
      <c r="AE198" s="322">
        <f t="shared" si="326"/>
        <v>0</v>
      </c>
      <c r="AF198" s="322">
        <f>IF(AZ$7=M198,$K198,0)</f>
        <v>0</v>
      </c>
      <c r="AG198" s="364" t="str">
        <f t="shared" ref="AG198:AJ199" si="327">IF(AV$7=H198,$J198,0)</f>
        <v>Active</v>
      </c>
      <c r="AH198" s="322">
        <f t="shared" si="327"/>
        <v>0</v>
      </c>
      <c r="AI198" s="322">
        <f t="shared" si="327"/>
        <v>0</v>
      </c>
      <c r="AJ198" s="322">
        <f t="shared" si="327"/>
        <v>0</v>
      </c>
      <c r="AK198" s="322">
        <f>IF(AZ$7=M198,$J198,0)</f>
        <v>0</v>
      </c>
      <c r="AL198" s="364" t="str">
        <f t="shared" ref="AL198:AO199" si="328">IF(AV$7=H198,$D198,0)</f>
        <v>DMME</v>
      </c>
      <c r="AM198" s="322">
        <f t="shared" si="328"/>
        <v>0</v>
      </c>
      <c r="AN198" s="322">
        <f t="shared" si="328"/>
        <v>0</v>
      </c>
      <c r="AO198" s="322">
        <f t="shared" si="328"/>
        <v>0</v>
      </c>
      <c r="AP198" s="322">
        <f>IF(AZ$7=M198,$D198,0)</f>
        <v>0</v>
      </c>
      <c r="AQ198" s="322" t="str">
        <f t="shared" ref="AQ198:AT199" si="329">IF(AV$7=H198,$M198,0)</f>
        <v>[DEQ Staff]</v>
      </c>
      <c r="AR198" s="322">
        <f t="shared" si="329"/>
        <v>0</v>
      </c>
      <c r="AS198" s="322">
        <f t="shared" si="329"/>
        <v>0</v>
      </c>
      <c r="AT198" s="322">
        <f t="shared" si="329"/>
        <v>0</v>
      </c>
      <c r="AU198" s="322">
        <f>IF(AZ$7=M198,$M198,0)</f>
        <v>0</v>
      </c>
      <c r="AV198" s="461">
        <f t="shared" ref="AV198" si="330">IF(AV$7=H198,$I198,0)</f>
        <v>3171</v>
      </c>
      <c r="AW198" s="298">
        <f t="shared" ref="AW198" si="331">IF(AW$7=I198,$I198,0)</f>
        <v>0</v>
      </c>
      <c r="AX198" s="298">
        <f t="shared" ref="AX198" si="332">IF(AX$7=J198,$I198,0)</f>
        <v>0</v>
      </c>
      <c r="AY198" s="298">
        <f t="shared" ref="AY198" si="333">IF(AY$7=K198,$I198,0)</f>
        <v>0</v>
      </c>
      <c r="AZ198" s="372">
        <f>IF(AZ$7=M198,$I198,0)</f>
        <v>0</v>
      </c>
      <c r="BA198" s="465">
        <f>SUM(AV198:AZ198)</f>
        <v>3171</v>
      </c>
      <c r="BB198" s="433">
        <f>BA198/AA198</f>
        <v>0.84089101034208436</v>
      </c>
      <c r="BC198" s="273"/>
      <c r="BD198" s="273"/>
      <c r="BE198" s="273"/>
      <c r="BF198" s="273"/>
      <c r="BG198" s="273"/>
      <c r="BH198" s="273"/>
      <c r="BI198" s="273"/>
      <c r="BJ198" s="273"/>
      <c r="BK198" s="273"/>
      <c r="BL198" s="273"/>
      <c r="BM198" s="273"/>
      <c r="BN198" s="273"/>
      <c r="BO198" s="273"/>
      <c r="BP198" s="273"/>
      <c r="BQ198" s="273"/>
      <c r="BR198" s="273"/>
      <c r="BS198" s="273"/>
      <c r="BT198" s="273"/>
      <c r="BU198" s="273"/>
      <c r="BV198" s="273"/>
      <c r="BW198" s="273"/>
      <c r="BX198" s="273"/>
      <c r="BY198" s="273"/>
      <c r="BZ198" s="273"/>
      <c r="CA198" s="273"/>
      <c r="CB198" s="273"/>
      <c r="CC198" s="273"/>
      <c r="CD198" s="273"/>
      <c r="CE198" s="273"/>
      <c r="CF198" s="273"/>
      <c r="CG198" s="273"/>
      <c r="CH198" s="273"/>
      <c r="CI198" s="273"/>
      <c r="CJ198" s="273"/>
      <c r="CK198" s="273"/>
      <c r="CL198" s="273"/>
      <c r="CM198" s="273"/>
      <c r="CN198" s="273"/>
      <c r="CO198" s="273"/>
      <c r="CP198" s="273"/>
      <c r="CQ198" s="273"/>
      <c r="CR198" s="273"/>
      <c r="CS198" s="273"/>
      <c r="CT198" s="273"/>
      <c r="CU198" s="273"/>
      <c r="CV198" s="273"/>
      <c r="CW198" s="273"/>
      <c r="CX198" s="273"/>
      <c r="CY198" s="273"/>
      <c r="CZ198" s="273"/>
      <c r="DA198" s="273"/>
      <c r="DB198" s="273"/>
      <c r="DC198" s="273"/>
      <c r="DD198" s="273"/>
      <c r="DE198" s="273"/>
      <c r="DF198" s="273"/>
      <c r="DG198" s="273"/>
      <c r="DH198" s="273"/>
      <c r="DI198" s="273"/>
      <c r="DJ198" s="273"/>
      <c r="DK198" s="273"/>
      <c r="DL198" s="273"/>
      <c r="DM198" s="273"/>
      <c r="DN198" s="273"/>
      <c r="DO198" s="273"/>
      <c r="DP198" s="273"/>
      <c r="DQ198" s="273"/>
      <c r="DR198" s="273"/>
      <c r="DS198" s="273"/>
      <c r="DT198" s="273"/>
      <c r="DU198" s="273"/>
      <c r="DV198" s="273"/>
      <c r="DW198" s="273"/>
      <c r="DX198" s="273"/>
      <c r="DY198" s="273"/>
      <c r="DZ198" s="273"/>
      <c r="EA198" s="273"/>
      <c r="EB198" s="273"/>
      <c r="EC198" s="273"/>
      <c r="ED198" s="273"/>
      <c r="EE198" s="273"/>
      <c r="EF198" s="273"/>
    </row>
    <row r="199" spans="1:136" s="261" customFormat="1" ht="72" hidden="1" x14ac:dyDescent="0.35">
      <c r="A199" s="414" t="s">
        <v>126</v>
      </c>
      <c r="B199" s="415" t="s">
        <v>492</v>
      </c>
      <c r="C199" s="418" t="s">
        <v>138</v>
      </c>
      <c r="D199" s="416" t="s">
        <v>852</v>
      </c>
      <c r="E199" s="417" t="s">
        <v>492</v>
      </c>
      <c r="F199" s="414" t="s">
        <v>733</v>
      </c>
      <c r="G199" s="417" t="s">
        <v>206</v>
      </c>
      <c r="H199" s="400" t="s">
        <v>699</v>
      </c>
      <c r="I199" s="401" t="s">
        <v>1269</v>
      </c>
      <c r="J199" s="397" t="s">
        <v>882</v>
      </c>
      <c r="K199" s="397" t="s">
        <v>880</v>
      </c>
      <c r="L199" s="269"/>
      <c r="M199" s="269" t="s">
        <v>845</v>
      </c>
      <c r="N199" s="419">
        <v>45565</v>
      </c>
      <c r="O199" s="419" t="s">
        <v>888</v>
      </c>
      <c r="P199" s="304" t="s">
        <v>130</v>
      </c>
      <c r="Q199" s="420" t="s">
        <v>207</v>
      </c>
      <c r="R199" s="420" t="s">
        <v>119</v>
      </c>
      <c r="S199" s="424" t="s">
        <v>758</v>
      </c>
      <c r="T199" s="420" t="s">
        <v>137</v>
      </c>
      <c r="U199" s="420" t="s">
        <v>136</v>
      </c>
      <c r="V199" s="420">
        <v>1</v>
      </c>
      <c r="W199" s="305">
        <v>1</v>
      </c>
      <c r="X199" s="323">
        <v>1</v>
      </c>
      <c r="Y199" s="323">
        <v>1</v>
      </c>
      <c r="Z199" s="323">
        <v>1</v>
      </c>
      <c r="AA199" s="321">
        <f>SUM(V199:Z199)</f>
        <v>5</v>
      </c>
      <c r="AB199" s="322">
        <f t="shared" si="326"/>
        <v>0</v>
      </c>
      <c r="AC199" s="322">
        <f t="shared" si="326"/>
        <v>0</v>
      </c>
      <c r="AD199" s="322">
        <f t="shared" si="326"/>
        <v>0</v>
      </c>
      <c r="AE199" s="322">
        <f t="shared" si="326"/>
        <v>0</v>
      </c>
      <c r="AF199" s="322">
        <f>IF(AZ$7=M199,$K199,0)</f>
        <v>0</v>
      </c>
      <c r="AG199" s="322">
        <f t="shared" si="327"/>
        <v>0</v>
      </c>
      <c r="AH199" s="322">
        <f t="shared" si="327"/>
        <v>0</v>
      </c>
      <c r="AI199" s="322">
        <f t="shared" si="327"/>
        <v>0</v>
      </c>
      <c r="AJ199" s="322">
        <f t="shared" si="327"/>
        <v>0</v>
      </c>
      <c r="AK199" s="322">
        <f>IF(AZ$7=M199,$J199,0)</f>
        <v>0</v>
      </c>
      <c r="AL199" s="322">
        <f t="shared" si="328"/>
        <v>0</v>
      </c>
      <c r="AM199" s="322">
        <f t="shared" si="328"/>
        <v>0</v>
      </c>
      <c r="AN199" s="322">
        <f t="shared" si="328"/>
        <v>0</v>
      </c>
      <c r="AO199" s="322">
        <f t="shared" si="328"/>
        <v>0</v>
      </c>
      <c r="AP199" s="322">
        <f>IF(AZ$7=M199,$D199,0)</f>
        <v>0</v>
      </c>
      <c r="AQ199" s="322">
        <f t="shared" si="329"/>
        <v>0</v>
      </c>
      <c r="AR199" s="322">
        <f t="shared" si="329"/>
        <v>0</v>
      </c>
      <c r="AS199" s="322">
        <f t="shared" si="329"/>
        <v>0</v>
      </c>
      <c r="AT199" s="322">
        <f t="shared" si="329"/>
        <v>0</v>
      </c>
      <c r="AU199" s="322">
        <f>IF(AZ$7=M199,$M199,0)</f>
        <v>0</v>
      </c>
      <c r="AV199" s="321">
        <f t="shared" ref="AV199:AY199" si="334">IF(AV$7=H199,$I199,0)</f>
        <v>0</v>
      </c>
      <c r="AW199" s="321">
        <f t="shared" si="334"/>
        <v>0</v>
      </c>
      <c r="AX199" s="321">
        <f t="shared" si="334"/>
        <v>0</v>
      </c>
      <c r="AY199" s="321">
        <f t="shared" si="334"/>
        <v>0</v>
      </c>
      <c r="AZ199" s="321">
        <f>IF(AZ$7=M199,$I199,0)</f>
        <v>0</v>
      </c>
      <c r="BA199" s="327">
        <f>SUM(AV199:AZ199)</f>
        <v>0</v>
      </c>
      <c r="BB199" s="329">
        <f>BA199/AA199</f>
        <v>0</v>
      </c>
    </row>
    <row r="200" spans="1:136" s="261" customFormat="1" ht="72" hidden="1" x14ac:dyDescent="0.35">
      <c r="A200" s="299" t="s">
        <v>126</v>
      </c>
      <c r="B200" s="300" t="s">
        <v>492</v>
      </c>
      <c r="C200" s="302" t="s">
        <v>138</v>
      </c>
      <c r="D200" s="274" t="s">
        <v>852</v>
      </c>
      <c r="E200" s="301" t="s">
        <v>492</v>
      </c>
      <c r="F200" s="299" t="s">
        <v>733</v>
      </c>
      <c r="G200" s="301" t="s">
        <v>206</v>
      </c>
      <c r="H200" s="278" t="s">
        <v>697</v>
      </c>
      <c r="I200" s="268" t="s">
        <v>1269</v>
      </c>
      <c r="J200" s="269" t="s">
        <v>882</v>
      </c>
      <c r="K200" s="269" t="s">
        <v>880</v>
      </c>
      <c r="L200" s="269"/>
      <c r="M200" s="269" t="s">
        <v>845</v>
      </c>
      <c r="N200" s="303">
        <v>45565</v>
      </c>
      <c r="O200" s="303" t="s">
        <v>888</v>
      </c>
      <c r="P200" s="304" t="s">
        <v>130</v>
      </c>
      <c r="Q200" s="305" t="s">
        <v>119</v>
      </c>
      <c r="R200" s="309" t="s">
        <v>758</v>
      </c>
      <c r="S200" s="305" t="s">
        <v>137</v>
      </c>
      <c r="T200" s="305" t="s">
        <v>136</v>
      </c>
      <c r="U200" s="306">
        <v>5</v>
      </c>
      <c r="V200" s="307">
        <v>0</v>
      </c>
      <c r="W200" s="308">
        <v>0</v>
      </c>
      <c r="X200" s="260"/>
      <c r="Y200" s="260"/>
      <c r="Z200" s="260"/>
      <c r="AA200" s="281"/>
      <c r="AB200" s="281"/>
      <c r="AC200" s="281"/>
      <c r="AD200" s="281"/>
      <c r="AE200" s="281"/>
      <c r="AF200" s="281"/>
      <c r="AG200" s="281"/>
      <c r="AH200" s="281"/>
      <c r="AI200" s="281"/>
      <c r="AJ200" s="281"/>
      <c r="AK200" s="281"/>
      <c r="AL200" s="281"/>
      <c r="AM200" s="281"/>
      <c r="AN200" s="281"/>
      <c r="AO200" s="281"/>
      <c r="AP200" s="281"/>
      <c r="AQ200" s="281"/>
      <c r="AR200" s="281"/>
      <c r="AS200" s="281"/>
      <c r="AT200" s="281"/>
      <c r="AU200" s="281"/>
      <c r="AV200" s="260"/>
      <c r="AW200" s="260"/>
      <c r="AX200" s="260"/>
      <c r="AY200" s="260"/>
      <c r="AZ200" s="260"/>
      <c r="BA200" s="281"/>
      <c r="BB200" s="281"/>
    </row>
    <row r="201" spans="1:136" s="261" customFormat="1" ht="72" hidden="1" x14ac:dyDescent="0.35">
      <c r="A201" s="299" t="s">
        <v>126</v>
      </c>
      <c r="B201" s="300" t="s">
        <v>492</v>
      </c>
      <c r="C201" s="302" t="s">
        <v>138</v>
      </c>
      <c r="D201" s="274" t="s">
        <v>852</v>
      </c>
      <c r="E201" s="301" t="s">
        <v>492</v>
      </c>
      <c r="F201" s="299" t="s">
        <v>733</v>
      </c>
      <c r="G201" s="301" t="s">
        <v>206</v>
      </c>
      <c r="H201" s="278" t="s">
        <v>698</v>
      </c>
      <c r="I201" s="268" t="s">
        <v>1269</v>
      </c>
      <c r="J201" s="269" t="s">
        <v>882</v>
      </c>
      <c r="K201" s="269" t="s">
        <v>880</v>
      </c>
      <c r="L201" s="269"/>
      <c r="M201" s="269" t="s">
        <v>845</v>
      </c>
      <c r="N201" s="303">
        <v>45565</v>
      </c>
      <c r="O201" s="303" t="s">
        <v>888</v>
      </c>
      <c r="P201" s="304" t="s">
        <v>130</v>
      </c>
      <c r="Q201" s="309" t="s">
        <v>758</v>
      </c>
      <c r="R201" s="305" t="s">
        <v>137</v>
      </c>
      <c r="S201" s="305" t="s">
        <v>136</v>
      </c>
      <c r="T201" s="306">
        <v>5</v>
      </c>
      <c r="U201" s="290"/>
      <c r="V201" s="290"/>
      <c r="W201" s="290"/>
    </row>
    <row r="202" spans="1:136" s="261" customFormat="1" ht="72" hidden="1" x14ac:dyDescent="0.35">
      <c r="A202" s="519" t="s">
        <v>126</v>
      </c>
      <c r="B202" s="520" t="s">
        <v>492</v>
      </c>
      <c r="C202" s="523" t="s">
        <v>138</v>
      </c>
      <c r="D202" s="521" t="s">
        <v>852</v>
      </c>
      <c r="E202" s="522" t="s">
        <v>492</v>
      </c>
      <c r="F202" s="519" t="s">
        <v>733</v>
      </c>
      <c r="G202" s="522" t="s">
        <v>206</v>
      </c>
      <c r="H202" s="278" t="s">
        <v>700</v>
      </c>
      <c r="I202" s="508" t="s">
        <v>1269</v>
      </c>
      <c r="J202" s="506" t="s">
        <v>882</v>
      </c>
      <c r="K202" s="506" t="s">
        <v>880</v>
      </c>
      <c r="L202" s="269"/>
      <c r="M202" s="269" t="s">
        <v>845</v>
      </c>
      <c r="N202" s="524">
        <v>45565</v>
      </c>
      <c r="O202" s="524" t="s">
        <v>888</v>
      </c>
      <c r="P202" s="304" t="s">
        <v>130</v>
      </c>
      <c r="Q202" s="525" t="s">
        <v>137</v>
      </c>
      <c r="R202" s="525" t="s">
        <v>136</v>
      </c>
      <c r="S202" s="526">
        <v>5</v>
      </c>
      <c r="T202" s="511"/>
      <c r="U202" s="513"/>
      <c r="V202" s="258"/>
      <c r="W202" s="258"/>
    </row>
    <row r="203" spans="1:136" s="339" customFormat="1" ht="81.75" customHeight="1" x14ac:dyDescent="0.35">
      <c r="A203" s="304" t="s">
        <v>126</v>
      </c>
      <c r="B203" s="304" t="s">
        <v>493</v>
      </c>
      <c r="C203" s="304" t="s">
        <v>141</v>
      </c>
      <c r="D203" s="342" t="s">
        <v>130</v>
      </c>
      <c r="E203" s="304" t="s">
        <v>493</v>
      </c>
      <c r="F203" s="304" t="s">
        <v>734</v>
      </c>
      <c r="G203" s="304" t="s">
        <v>208</v>
      </c>
      <c r="H203" s="342" t="s">
        <v>696</v>
      </c>
      <c r="I203" s="468">
        <v>462</v>
      </c>
      <c r="J203" s="342" t="s">
        <v>839</v>
      </c>
      <c r="K203" s="342" t="s">
        <v>1175</v>
      </c>
      <c r="L203" s="388"/>
      <c r="M203" s="375" t="s">
        <v>845</v>
      </c>
      <c r="N203" s="467">
        <v>45565</v>
      </c>
      <c r="O203" s="467" t="s">
        <v>887</v>
      </c>
      <c r="P203" s="389" t="s">
        <v>130</v>
      </c>
      <c r="Q203" s="304" t="s">
        <v>142</v>
      </c>
      <c r="R203" s="304" t="s">
        <v>497</v>
      </c>
      <c r="S203" s="304">
        <v>8</v>
      </c>
      <c r="T203" s="304" t="s">
        <v>140</v>
      </c>
      <c r="U203" s="304" t="s">
        <v>139</v>
      </c>
      <c r="V203" s="304">
        <v>200</v>
      </c>
      <c r="W203" s="304">
        <v>200</v>
      </c>
      <c r="X203" s="304">
        <v>200</v>
      </c>
      <c r="Y203" s="304">
        <v>200</v>
      </c>
      <c r="Z203" s="304">
        <v>200</v>
      </c>
      <c r="AA203" s="463">
        <f>SUM(V203:Z203)</f>
        <v>1000</v>
      </c>
      <c r="AB203" s="322" t="str">
        <f t="shared" ref="AB203:AE204" si="335">IF(AV$7=H203,$K203,0)</f>
        <v xml:space="preserve"> For the time period of October 2019 - September, 2020 the Division of Mined Land Reclamation's Water Quality Section performed 462 water quality-related plan reviews.</v>
      </c>
      <c r="AC203" s="322">
        <f t="shared" si="335"/>
        <v>0</v>
      </c>
      <c r="AD203" s="322">
        <f t="shared" si="335"/>
        <v>0</v>
      </c>
      <c r="AE203" s="322">
        <f t="shared" si="335"/>
        <v>0</v>
      </c>
      <c r="AF203" s="322">
        <f>IF(AZ$7=M203,$K203,0)</f>
        <v>0</v>
      </c>
      <c r="AG203" s="364" t="str">
        <f t="shared" ref="AG203:AJ204" si="336">IF(AV$7=H203,$J203,0)</f>
        <v>Active</v>
      </c>
      <c r="AH203" s="322">
        <f t="shared" si="336"/>
        <v>0</v>
      </c>
      <c r="AI203" s="322">
        <f t="shared" si="336"/>
        <v>0</v>
      </c>
      <c r="AJ203" s="322">
        <f t="shared" si="336"/>
        <v>0</v>
      </c>
      <c r="AK203" s="322">
        <f>IF(AZ$7=M203,$J203,0)</f>
        <v>0</v>
      </c>
      <c r="AL203" s="364" t="str">
        <f t="shared" ref="AL203:AO204" si="337">IF(AV$7=H203,$D203,0)</f>
        <v>DMME</v>
      </c>
      <c r="AM203" s="322">
        <f t="shared" si="337"/>
        <v>0</v>
      </c>
      <c r="AN203" s="322">
        <f t="shared" si="337"/>
        <v>0</v>
      </c>
      <c r="AO203" s="322">
        <f t="shared" si="337"/>
        <v>0</v>
      </c>
      <c r="AP203" s="322">
        <f>IF(AZ$7=M203,$D203,0)</f>
        <v>0</v>
      </c>
      <c r="AQ203" s="322" t="str">
        <f t="shared" ref="AQ203:AT204" si="338">IF(AV$7=H203,$M203,0)</f>
        <v>[DEQ Staff]</v>
      </c>
      <c r="AR203" s="322">
        <f t="shared" si="338"/>
        <v>0</v>
      </c>
      <c r="AS203" s="322">
        <f t="shared" si="338"/>
        <v>0</v>
      </c>
      <c r="AT203" s="322">
        <f t="shared" si="338"/>
        <v>0</v>
      </c>
      <c r="AU203" s="322">
        <f>IF(AZ$7=M203,$M203,0)</f>
        <v>0</v>
      </c>
      <c r="AV203" s="461">
        <f t="shared" ref="AV203" si="339">IF(AV$7=H203,$I203,0)</f>
        <v>462</v>
      </c>
      <c r="AW203" s="298">
        <f t="shared" ref="AW203" si="340">IF(AW$7=I203,$I203,0)</f>
        <v>0</v>
      </c>
      <c r="AX203" s="298">
        <f t="shared" ref="AX203" si="341">IF(AX$7=J203,$I203,0)</f>
        <v>0</v>
      </c>
      <c r="AY203" s="298">
        <f t="shared" ref="AY203" si="342">IF(AY$7=K203,$I203,0)</f>
        <v>0</v>
      </c>
      <c r="AZ203" s="372">
        <f>IF(AZ$7=M203,$I203,0)</f>
        <v>0</v>
      </c>
      <c r="BA203" s="465">
        <f>SUM(AV203:AZ203)</f>
        <v>462</v>
      </c>
      <c r="BB203" s="433">
        <f>BA203/AA203</f>
        <v>0.46200000000000002</v>
      </c>
      <c r="BC203" s="273"/>
      <c r="BD203" s="273"/>
      <c r="BE203" s="273"/>
      <c r="BF203" s="273"/>
      <c r="BG203" s="273"/>
      <c r="BH203" s="273"/>
      <c r="BI203" s="273"/>
      <c r="BJ203" s="273"/>
      <c r="BK203" s="273"/>
      <c r="BL203" s="273"/>
      <c r="BM203" s="273"/>
      <c r="BN203" s="273"/>
      <c r="BO203" s="273"/>
      <c r="BP203" s="273"/>
      <c r="BQ203" s="273"/>
      <c r="BR203" s="273"/>
      <c r="BS203" s="273"/>
      <c r="BT203" s="273"/>
      <c r="BU203" s="273"/>
      <c r="BV203" s="273"/>
      <c r="BW203" s="273"/>
      <c r="BX203" s="273"/>
      <c r="BY203" s="273"/>
      <c r="BZ203" s="273"/>
      <c r="CA203" s="273"/>
      <c r="CB203" s="273"/>
      <c r="CC203" s="273"/>
      <c r="CD203" s="273"/>
      <c r="CE203" s="273"/>
      <c r="CF203" s="273"/>
      <c r="CG203" s="273"/>
      <c r="CH203" s="273"/>
      <c r="CI203" s="273"/>
      <c r="CJ203" s="273"/>
      <c r="CK203" s="273"/>
      <c r="CL203" s="273"/>
      <c r="CM203" s="273"/>
      <c r="CN203" s="273"/>
      <c r="CO203" s="273"/>
      <c r="CP203" s="273"/>
      <c r="CQ203" s="273"/>
      <c r="CR203" s="273"/>
      <c r="CS203" s="273"/>
      <c r="CT203" s="273"/>
      <c r="CU203" s="273"/>
      <c r="CV203" s="273"/>
      <c r="CW203" s="273"/>
      <c r="CX203" s="273"/>
      <c r="CY203" s="273"/>
      <c r="CZ203" s="273"/>
      <c r="DA203" s="273"/>
      <c r="DB203" s="273"/>
      <c r="DC203" s="273"/>
      <c r="DD203" s="273"/>
      <c r="DE203" s="273"/>
      <c r="DF203" s="273"/>
      <c r="DG203" s="273"/>
      <c r="DH203" s="273"/>
      <c r="DI203" s="273"/>
      <c r="DJ203" s="273"/>
      <c r="DK203" s="273"/>
      <c r="DL203" s="273"/>
      <c r="DM203" s="273"/>
      <c r="DN203" s="273"/>
      <c r="DO203" s="273"/>
      <c r="DP203" s="273"/>
      <c r="DQ203" s="273"/>
      <c r="DR203" s="273"/>
      <c r="DS203" s="273"/>
      <c r="DT203" s="273"/>
      <c r="DU203" s="273"/>
      <c r="DV203" s="273"/>
      <c r="DW203" s="273"/>
      <c r="DX203" s="273"/>
      <c r="DY203" s="273"/>
      <c r="DZ203" s="273"/>
      <c r="EA203" s="273"/>
      <c r="EB203" s="273"/>
      <c r="EC203" s="273"/>
      <c r="ED203" s="273"/>
      <c r="EE203" s="273"/>
      <c r="EF203" s="273"/>
    </row>
    <row r="204" spans="1:136" s="261" customFormat="1" ht="60" hidden="1" x14ac:dyDescent="0.35">
      <c r="A204" s="414" t="s">
        <v>126</v>
      </c>
      <c r="B204" s="415" t="s">
        <v>493</v>
      </c>
      <c r="C204" s="418" t="s">
        <v>141</v>
      </c>
      <c r="D204" s="416" t="s">
        <v>852</v>
      </c>
      <c r="E204" s="417" t="s">
        <v>493</v>
      </c>
      <c r="F204" s="414" t="s">
        <v>734</v>
      </c>
      <c r="G204" s="417" t="s">
        <v>208</v>
      </c>
      <c r="H204" s="400" t="s">
        <v>699</v>
      </c>
      <c r="I204" s="401" t="s">
        <v>1269</v>
      </c>
      <c r="J204" s="397" t="s">
        <v>882</v>
      </c>
      <c r="K204" s="397" t="s">
        <v>880</v>
      </c>
      <c r="L204" s="269"/>
      <c r="M204" s="269" t="s">
        <v>845</v>
      </c>
      <c r="N204" s="419">
        <v>45565</v>
      </c>
      <c r="O204" s="419" t="s">
        <v>887</v>
      </c>
      <c r="P204" s="304" t="s">
        <v>130</v>
      </c>
      <c r="Q204" s="420" t="s">
        <v>142</v>
      </c>
      <c r="R204" s="420" t="s">
        <v>497</v>
      </c>
      <c r="S204" s="420">
        <v>8</v>
      </c>
      <c r="T204" s="420" t="s">
        <v>140</v>
      </c>
      <c r="U204" s="420" t="s">
        <v>139</v>
      </c>
      <c r="V204" s="420">
        <v>1</v>
      </c>
      <c r="W204" s="305">
        <v>1</v>
      </c>
      <c r="X204" s="323">
        <v>1</v>
      </c>
      <c r="Y204" s="323">
        <v>1</v>
      </c>
      <c r="Z204" s="323">
        <v>1</v>
      </c>
      <c r="AA204" s="321">
        <f>SUM(V204:Z204)</f>
        <v>5</v>
      </c>
      <c r="AB204" s="322">
        <f t="shared" si="335"/>
        <v>0</v>
      </c>
      <c r="AC204" s="322">
        <f t="shared" si="335"/>
        <v>0</v>
      </c>
      <c r="AD204" s="322">
        <f t="shared" si="335"/>
        <v>0</v>
      </c>
      <c r="AE204" s="322">
        <f t="shared" si="335"/>
        <v>0</v>
      </c>
      <c r="AF204" s="322">
        <f>IF(AZ$7=M204,$K204,0)</f>
        <v>0</v>
      </c>
      <c r="AG204" s="322">
        <f t="shared" si="336"/>
        <v>0</v>
      </c>
      <c r="AH204" s="322">
        <f t="shared" si="336"/>
        <v>0</v>
      </c>
      <c r="AI204" s="322">
        <f t="shared" si="336"/>
        <v>0</v>
      </c>
      <c r="AJ204" s="322">
        <f t="shared" si="336"/>
        <v>0</v>
      </c>
      <c r="AK204" s="322">
        <f>IF(AZ$7=M204,$J204,0)</f>
        <v>0</v>
      </c>
      <c r="AL204" s="322">
        <f t="shared" si="337"/>
        <v>0</v>
      </c>
      <c r="AM204" s="322">
        <f t="shared" si="337"/>
        <v>0</v>
      </c>
      <c r="AN204" s="322">
        <f t="shared" si="337"/>
        <v>0</v>
      </c>
      <c r="AO204" s="322">
        <f t="shared" si="337"/>
        <v>0</v>
      </c>
      <c r="AP204" s="322">
        <f>IF(AZ$7=M204,$D204,0)</f>
        <v>0</v>
      </c>
      <c r="AQ204" s="322">
        <f t="shared" si="338"/>
        <v>0</v>
      </c>
      <c r="AR204" s="322">
        <f t="shared" si="338"/>
        <v>0</v>
      </c>
      <c r="AS204" s="322">
        <f t="shared" si="338"/>
        <v>0</v>
      </c>
      <c r="AT204" s="322">
        <f t="shared" si="338"/>
        <v>0</v>
      </c>
      <c r="AU204" s="322">
        <f>IF(AZ$7=M204,$M204,0)</f>
        <v>0</v>
      </c>
      <c r="AV204" s="321">
        <f t="shared" ref="AV204:AY204" si="343">IF(AV$7=H204,$I204,0)</f>
        <v>0</v>
      </c>
      <c r="AW204" s="321">
        <f t="shared" si="343"/>
        <v>0</v>
      </c>
      <c r="AX204" s="321">
        <f t="shared" si="343"/>
        <v>0</v>
      </c>
      <c r="AY204" s="321">
        <f t="shared" si="343"/>
        <v>0</v>
      </c>
      <c r="AZ204" s="321">
        <f>IF(AZ$7=M204,$I204,0)</f>
        <v>0</v>
      </c>
      <c r="BA204" s="327">
        <f>SUM(AV204:AZ204)</f>
        <v>0</v>
      </c>
      <c r="BB204" s="329">
        <f>BA204/AA204</f>
        <v>0</v>
      </c>
    </row>
    <row r="205" spans="1:136" s="261" customFormat="1" ht="60" hidden="1" x14ac:dyDescent="0.35">
      <c r="A205" s="299" t="s">
        <v>126</v>
      </c>
      <c r="B205" s="300" t="s">
        <v>493</v>
      </c>
      <c r="C205" s="302" t="s">
        <v>141</v>
      </c>
      <c r="D205" s="274" t="s">
        <v>852</v>
      </c>
      <c r="E205" s="301" t="s">
        <v>493</v>
      </c>
      <c r="F205" s="299" t="s">
        <v>734</v>
      </c>
      <c r="G205" s="301" t="s">
        <v>208</v>
      </c>
      <c r="H205" s="278" t="s">
        <v>697</v>
      </c>
      <c r="I205" s="268" t="s">
        <v>1269</v>
      </c>
      <c r="J205" s="269" t="s">
        <v>882</v>
      </c>
      <c r="K205" s="269" t="s">
        <v>880</v>
      </c>
      <c r="L205" s="269"/>
      <c r="M205" s="269" t="s">
        <v>845</v>
      </c>
      <c r="N205" s="303">
        <v>45565</v>
      </c>
      <c r="O205" s="303" t="s">
        <v>887</v>
      </c>
      <c r="P205" s="304" t="s">
        <v>130</v>
      </c>
      <c r="Q205" s="305" t="s">
        <v>497</v>
      </c>
      <c r="R205" s="305">
        <v>8</v>
      </c>
      <c r="S205" s="305" t="s">
        <v>140</v>
      </c>
      <c r="T205" s="305" t="s">
        <v>139</v>
      </c>
      <c r="U205" s="306">
        <v>5</v>
      </c>
      <c r="V205" s="307">
        <v>0</v>
      </c>
      <c r="W205" s="308">
        <v>0</v>
      </c>
      <c r="X205" s="260"/>
      <c r="Y205" s="260"/>
      <c r="Z205" s="260"/>
      <c r="AA205" s="281"/>
      <c r="AB205" s="281"/>
      <c r="AC205" s="281"/>
      <c r="AD205" s="281"/>
      <c r="AE205" s="281"/>
      <c r="AF205" s="281"/>
      <c r="AG205" s="281"/>
      <c r="AH205" s="281"/>
      <c r="AI205" s="281"/>
      <c r="AJ205" s="281"/>
      <c r="AK205" s="281"/>
      <c r="AL205" s="281"/>
      <c r="AM205" s="281"/>
      <c r="AN205" s="281"/>
      <c r="AO205" s="281"/>
      <c r="AP205" s="281"/>
      <c r="AQ205" s="281"/>
      <c r="AR205" s="281"/>
      <c r="AS205" s="281"/>
      <c r="AT205" s="281"/>
      <c r="AU205" s="281"/>
      <c r="AV205" s="260"/>
      <c r="AW205" s="260"/>
      <c r="AX205" s="260"/>
      <c r="AY205" s="260"/>
      <c r="AZ205" s="260"/>
      <c r="BA205" s="281"/>
      <c r="BB205" s="281"/>
    </row>
    <row r="206" spans="1:136" s="261" customFormat="1" ht="60" hidden="1" x14ac:dyDescent="0.35">
      <c r="A206" s="299" t="s">
        <v>126</v>
      </c>
      <c r="B206" s="300" t="s">
        <v>493</v>
      </c>
      <c r="C206" s="302" t="s">
        <v>141</v>
      </c>
      <c r="D206" s="274" t="s">
        <v>852</v>
      </c>
      <c r="E206" s="301" t="s">
        <v>493</v>
      </c>
      <c r="F206" s="299" t="s">
        <v>734</v>
      </c>
      <c r="G206" s="301" t="s">
        <v>208</v>
      </c>
      <c r="H206" s="278" t="s">
        <v>698</v>
      </c>
      <c r="I206" s="268" t="s">
        <v>1269</v>
      </c>
      <c r="J206" s="269" t="s">
        <v>882</v>
      </c>
      <c r="K206" s="269" t="s">
        <v>880</v>
      </c>
      <c r="L206" s="269"/>
      <c r="M206" s="269" t="s">
        <v>845</v>
      </c>
      <c r="N206" s="303">
        <v>45565</v>
      </c>
      <c r="O206" s="303" t="s">
        <v>887</v>
      </c>
      <c r="P206" s="304" t="s">
        <v>130</v>
      </c>
      <c r="Q206" s="305">
        <v>8</v>
      </c>
      <c r="R206" s="305" t="s">
        <v>140</v>
      </c>
      <c r="S206" s="305" t="s">
        <v>139</v>
      </c>
      <c r="T206" s="306">
        <v>5</v>
      </c>
      <c r="U206" s="290"/>
      <c r="V206" s="290"/>
      <c r="W206" s="290"/>
    </row>
    <row r="207" spans="1:136" s="261" customFormat="1" ht="60" hidden="1" x14ac:dyDescent="0.35">
      <c r="A207" s="519" t="s">
        <v>126</v>
      </c>
      <c r="B207" s="520" t="s">
        <v>493</v>
      </c>
      <c r="C207" s="523" t="s">
        <v>141</v>
      </c>
      <c r="D207" s="521" t="s">
        <v>852</v>
      </c>
      <c r="E207" s="522" t="s">
        <v>493</v>
      </c>
      <c r="F207" s="519" t="s">
        <v>734</v>
      </c>
      <c r="G207" s="522" t="s">
        <v>208</v>
      </c>
      <c r="H207" s="278" t="s">
        <v>700</v>
      </c>
      <c r="I207" s="508" t="s">
        <v>1269</v>
      </c>
      <c r="J207" s="506" t="s">
        <v>882</v>
      </c>
      <c r="K207" s="506" t="s">
        <v>880</v>
      </c>
      <c r="L207" s="269"/>
      <c r="M207" s="269" t="s">
        <v>845</v>
      </c>
      <c r="N207" s="524">
        <v>45565</v>
      </c>
      <c r="O207" s="524" t="s">
        <v>887</v>
      </c>
      <c r="P207" s="304" t="s">
        <v>130</v>
      </c>
      <c r="Q207" s="525" t="s">
        <v>140</v>
      </c>
      <c r="R207" s="525" t="s">
        <v>139</v>
      </c>
      <c r="S207" s="526">
        <v>5</v>
      </c>
      <c r="T207" s="511"/>
      <c r="U207" s="513"/>
      <c r="V207" s="258"/>
      <c r="W207" s="258"/>
    </row>
    <row r="208" spans="1:136" s="273" customFormat="1" ht="73.5" customHeight="1" x14ac:dyDescent="0.35">
      <c r="A208" s="304" t="s">
        <v>126</v>
      </c>
      <c r="B208" s="304" t="s">
        <v>494</v>
      </c>
      <c r="C208" s="304" t="s">
        <v>144</v>
      </c>
      <c r="D208" s="342" t="s">
        <v>848</v>
      </c>
      <c r="E208" s="304" t="s">
        <v>494</v>
      </c>
      <c r="F208" s="304" t="s">
        <v>735</v>
      </c>
      <c r="G208" s="304" t="s">
        <v>209</v>
      </c>
      <c r="H208" s="342" t="s">
        <v>696</v>
      </c>
      <c r="I208" s="468">
        <v>2</v>
      </c>
      <c r="J208" s="342" t="s">
        <v>1073</v>
      </c>
      <c r="K208" s="342" t="s">
        <v>1197</v>
      </c>
      <c r="L208" s="384"/>
      <c r="M208" s="373" t="s">
        <v>845</v>
      </c>
      <c r="N208" s="467">
        <v>45565</v>
      </c>
      <c r="O208" s="467" t="s">
        <v>888</v>
      </c>
      <c r="P208" s="391" t="s">
        <v>169</v>
      </c>
      <c r="Q208" s="304" t="s">
        <v>145</v>
      </c>
      <c r="R208" s="304" t="s">
        <v>16</v>
      </c>
      <c r="S208" s="304">
        <v>5</v>
      </c>
      <c r="T208" s="304" t="s">
        <v>143</v>
      </c>
      <c r="U208" s="304" t="s">
        <v>84</v>
      </c>
      <c r="V208" s="304">
        <v>2</v>
      </c>
      <c r="W208" s="304">
        <v>2</v>
      </c>
      <c r="X208" s="304">
        <v>2</v>
      </c>
      <c r="Y208" s="304">
        <v>2</v>
      </c>
      <c r="Z208" s="304">
        <v>2</v>
      </c>
      <c r="AA208" s="463">
        <f>SUM(V208:Z208)</f>
        <v>10</v>
      </c>
      <c r="AB208" s="332" t="str">
        <f t="shared" ref="AB208:AE209" si="344">IF(AV$7=H208,$K208,0)</f>
        <v xml:space="preserve">Several virtual meetings were conducted between DCR and DMME during FFY20; however a majority of coordination activity was postponed due to the global pandemic. </v>
      </c>
      <c r="AC208" s="332">
        <f t="shared" si="344"/>
        <v>0</v>
      </c>
      <c r="AD208" s="332">
        <f t="shared" si="344"/>
        <v>0</v>
      </c>
      <c r="AE208" s="332">
        <f t="shared" si="344"/>
        <v>0</v>
      </c>
      <c r="AF208" s="332">
        <f>IF(AZ$7=M208,$K208,0)</f>
        <v>0</v>
      </c>
      <c r="AG208" s="365" t="str">
        <f t="shared" ref="AG208:AJ209" si="345">IF(AV$7=H208,$J208,0)</f>
        <v>Inactive (not started)</v>
      </c>
      <c r="AH208" s="332">
        <f t="shared" si="345"/>
        <v>0</v>
      </c>
      <c r="AI208" s="332">
        <f t="shared" si="345"/>
        <v>0</v>
      </c>
      <c r="AJ208" s="332">
        <f t="shared" si="345"/>
        <v>0</v>
      </c>
      <c r="AK208" s="332">
        <f>IF(AZ$7=M208,$J208,0)</f>
        <v>0</v>
      </c>
      <c r="AL208" s="365" t="str">
        <f t="shared" ref="AL208:AO209" si="346">IF(AV$7=H208,$D208,0)</f>
        <v>DEQ/DMME</v>
      </c>
      <c r="AM208" s="332">
        <f t="shared" si="346"/>
        <v>0</v>
      </c>
      <c r="AN208" s="332">
        <f t="shared" si="346"/>
        <v>0</v>
      </c>
      <c r="AO208" s="332">
        <f t="shared" si="346"/>
        <v>0</v>
      </c>
      <c r="AP208" s="332">
        <f>IF(AZ$7=M208,$D208,0)</f>
        <v>0</v>
      </c>
      <c r="AQ208" s="332" t="str">
        <f t="shared" ref="AQ208:AT209" si="347">IF(AV$7=H208,$M208,0)</f>
        <v>[DEQ Staff]</v>
      </c>
      <c r="AR208" s="332">
        <f t="shared" si="347"/>
        <v>0</v>
      </c>
      <c r="AS208" s="332">
        <f t="shared" si="347"/>
        <v>0</v>
      </c>
      <c r="AT208" s="332">
        <f t="shared" si="347"/>
        <v>0</v>
      </c>
      <c r="AU208" s="332">
        <f>IF(AZ$7=M208,$M208,0)</f>
        <v>0</v>
      </c>
      <c r="AV208" s="461">
        <f t="shared" ref="AV208" si="348">IF(AV$7=H208,$I208,0)</f>
        <v>2</v>
      </c>
      <c r="AW208" s="298">
        <f t="shared" ref="AW208" si="349">IF(AW$7=I208,$I208,0)</f>
        <v>0</v>
      </c>
      <c r="AX208" s="298">
        <f t="shared" ref="AX208" si="350">IF(AX$7=J208,$I208,0)</f>
        <v>0</v>
      </c>
      <c r="AY208" s="298">
        <f t="shared" ref="AY208" si="351">IF(AY$7=K208,$I208,0)</f>
        <v>0</v>
      </c>
      <c r="AZ208" s="372">
        <f>IF(AZ$7=M208,$I208,0)</f>
        <v>0</v>
      </c>
      <c r="BA208" s="465">
        <f>SUM(AV208:AZ208)</f>
        <v>2</v>
      </c>
      <c r="BB208" s="433">
        <f>BA208/AA208</f>
        <v>0.2</v>
      </c>
    </row>
    <row r="209" spans="1:136" s="261" customFormat="1" ht="60" hidden="1" x14ac:dyDescent="0.35">
      <c r="A209" s="414" t="s">
        <v>126</v>
      </c>
      <c r="B209" s="415" t="s">
        <v>494</v>
      </c>
      <c r="C209" s="414" t="s">
        <v>144</v>
      </c>
      <c r="D209" s="416" t="s">
        <v>852</v>
      </c>
      <c r="E209" s="417" t="s">
        <v>494</v>
      </c>
      <c r="F209" s="414" t="s">
        <v>735</v>
      </c>
      <c r="G209" s="417" t="s">
        <v>209</v>
      </c>
      <c r="H209" s="400" t="s">
        <v>699</v>
      </c>
      <c r="I209" s="401" t="s">
        <v>1269</v>
      </c>
      <c r="J209" s="397" t="s">
        <v>882</v>
      </c>
      <c r="K209" s="397" t="s">
        <v>880</v>
      </c>
      <c r="L209" s="269"/>
      <c r="M209" s="269" t="s">
        <v>845</v>
      </c>
      <c r="N209" s="419">
        <v>45565</v>
      </c>
      <c r="O209" s="419" t="s">
        <v>888</v>
      </c>
      <c r="P209" s="304" t="s">
        <v>169</v>
      </c>
      <c r="Q209" s="420" t="s">
        <v>145</v>
      </c>
      <c r="R209" s="420" t="s">
        <v>16</v>
      </c>
      <c r="S209" s="420">
        <v>5</v>
      </c>
      <c r="T209" s="420" t="s">
        <v>143</v>
      </c>
      <c r="U209" s="420" t="s">
        <v>84</v>
      </c>
      <c r="V209" s="420">
        <v>1</v>
      </c>
      <c r="W209" s="305">
        <v>1</v>
      </c>
      <c r="X209" s="323">
        <v>1</v>
      </c>
      <c r="Y209" s="323">
        <v>1</v>
      </c>
      <c r="Z209" s="323">
        <v>1</v>
      </c>
      <c r="AA209" s="321">
        <f>SUM(V209:Z209)</f>
        <v>5</v>
      </c>
      <c r="AB209" s="322">
        <f t="shared" si="344"/>
        <v>0</v>
      </c>
      <c r="AC209" s="322">
        <f t="shared" si="344"/>
        <v>0</v>
      </c>
      <c r="AD209" s="322">
        <f t="shared" si="344"/>
        <v>0</v>
      </c>
      <c r="AE209" s="322">
        <f t="shared" si="344"/>
        <v>0</v>
      </c>
      <c r="AF209" s="322">
        <f>IF(AZ$7=M209,$K209,0)</f>
        <v>0</v>
      </c>
      <c r="AG209" s="322">
        <f t="shared" si="345"/>
        <v>0</v>
      </c>
      <c r="AH209" s="322">
        <f t="shared" si="345"/>
        <v>0</v>
      </c>
      <c r="AI209" s="322">
        <f t="shared" si="345"/>
        <v>0</v>
      </c>
      <c r="AJ209" s="322">
        <f t="shared" si="345"/>
        <v>0</v>
      </c>
      <c r="AK209" s="322">
        <f>IF(AZ$7=M209,$J209,0)</f>
        <v>0</v>
      </c>
      <c r="AL209" s="322">
        <f t="shared" si="346"/>
        <v>0</v>
      </c>
      <c r="AM209" s="322">
        <f t="shared" si="346"/>
        <v>0</v>
      </c>
      <c r="AN209" s="322">
        <f t="shared" si="346"/>
        <v>0</v>
      </c>
      <c r="AO209" s="322">
        <f t="shared" si="346"/>
        <v>0</v>
      </c>
      <c r="AP209" s="322">
        <f>IF(AZ$7=M209,$D209,0)</f>
        <v>0</v>
      </c>
      <c r="AQ209" s="322">
        <f t="shared" si="347"/>
        <v>0</v>
      </c>
      <c r="AR209" s="322">
        <f t="shared" si="347"/>
        <v>0</v>
      </c>
      <c r="AS209" s="322">
        <f t="shared" si="347"/>
        <v>0</v>
      </c>
      <c r="AT209" s="322">
        <f t="shared" si="347"/>
        <v>0</v>
      </c>
      <c r="AU209" s="322">
        <f>IF(AZ$7=M209,$M209,0)</f>
        <v>0</v>
      </c>
      <c r="AV209" s="321">
        <f t="shared" ref="AV209:AY209" si="352">IF(AV$7=H209,$I209,0)</f>
        <v>0</v>
      </c>
      <c r="AW209" s="321">
        <f t="shared" si="352"/>
        <v>0</v>
      </c>
      <c r="AX209" s="321">
        <f t="shared" si="352"/>
        <v>0</v>
      </c>
      <c r="AY209" s="321">
        <f t="shared" si="352"/>
        <v>0</v>
      </c>
      <c r="AZ209" s="321">
        <f>IF(AZ$7=M209,$I209,0)</f>
        <v>0</v>
      </c>
      <c r="BA209" s="327">
        <f>SUM(AV209:AZ209)</f>
        <v>0</v>
      </c>
      <c r="BB209" s="329">
        <f>BA209/AA209</f>
        <v>0</v>
      </c>
    </row>
    <row r="210" spans="1:136" s="261" customFormat="1" ht="60" hidden="1" x14ac:dyDescent="0.35">
      <c r="A210" s="299" t="s">
        <v>126</v>
      </c>
      <c r="B210" s="300" t="s">
        <v>494</v>
      </c>
      <c r="C210" s="299" t="s">
        <v>144</v>
      </c>
      <c r="D210" s="274" t="s">
        <v>852</v>
      </c>
      <c r="E210" s="301" t="s">
        <v>494</v>
      </c>
      <c r="F210" s="299" t="s">
        <v>735</v>
      </c>
      <c r="G210" s="301" t="s">
        <v>209</v>
      </c>
      <c r="H210" s="278" t="s">
        <v>697</v>
      </c>
      <c r="I210" s="268" t="s">
        <v>1269</v>
      </c>
      <c r="J210" s="269" t="s">
        <v>882</v>
      </c>
      <c r="K210" s="269" t="s">
        <v>880</v>
      </c>
      <c r="L210" s="269"/>
      <c r="M210" s="269" t="s">
        <v>845</v>
      </c>
      <c r="N210" s="303">
        <v>45565</v>
      </c>
      <c r="O210" s="303" t="s">
        <v>888</v>
      </c>
      <c r="P210" s="304" t="s">
        <v>169</v>
      </c>
      <c r="Q210" s="305" t="s">
        <v>16</v>
      </c>
      <c r="R210" s="305">
        <v>5</v>
      </c>
      <c r="S210" s="305" t="s">
        <v>143</v>
      </c>
      <c r="T210" s="305" t="s">
        <v>84</v>
      </c>
      <c r="U210" s="306">
        <v>5</v>
      </c>
      <c r="V210" s="307">
        <v>0</v>
      </c>
      <c r="W210" s="308">
        <v>0</v>
      </c>
      <c r="X210" s="260"/>
      <c r="Y210" s="260"/>
      <c r="Z210" s="260"/>
      <c r="AA210" s="281"/>
      <c r="AB210" s="281"/>
      <c r="AC210" s="281"/>
      <c r="AD210" s="281"/>
      <c r="AE210" s="281"/>
      <c r="AF210" s="281"/>
      <c r="AG210" s="281"/>
      <c r="AH210" s="281"/>
      <c r="AI210" s="281"/>
      <c r="AJ210" s="281"/>
      <c r="AK210" s="281"/>
      <c r="AL210" s="281"/>
      <c r="AM210" s="281"/>
      <c r="AN210" s="281"/>
      <c r="AO210" s="281"/>
      <c r="AP210" s="281"/>
      <c r="AQ210" s="281"/>
      <c r="AR210" s="281"/>
      <c r="AS210" s="281"/>
      <c r="AT210" s="281"/>
      <c r="AU210" s="281"/>
      <c r="AV210" s="260"/>
      <c r="AW210" s="260"/>
      <c r="AX210" s="260"/>
      <c r="AY210" s="260"/>
      <c r="AZ210" s="260"/>
      <c r="BA210" s="281"/>
      <c r="BB210" s="281"/>
    </row>
    <row r="211" spans="1:136" s="261" customFormat="1" ht="60" hidden="1" x14ac:dyDescent="0.35">
      <c r="A211" s="299" t="s">
        <v>126</v>
      </c>
      <c r="B211" s="300" t="s">
        <v>494</v>
      </c>
      <c r="C211" s="299" t="s">
        <v>144</v>
      </c>
      <c r="D211" s="274" t="s">
        <v>852</v>
      </c>
      <c r="E211" s="301" t="s">
        <v>494</v>
      </c>
      <c r="F211" s="299" t="s">
        <v>735</v>
      </c>
      <c r="G211" s="301" t="s">
        <v>209</v>
      </c>
      <c r="H211" s="278" t="s">
        <v>698</v>
      </c>
      <c r="I211" s="268" t="s">
        <v>1269</v>
      </c>
      <c r="J211" s="269" t="s">
        <v>882</v>
      </c>
      <c r="K211" s="269" t="s">
        <v>880</v>
      </c>
      <c r="L211" s="269"/>
      <c r="M211" s="269" t="s">
        <v>845</v>
      </c>
      <c r="N211" s="303">
        <v>45565</v>
      </c>
      <c r="O211" s="303" t="s">
        <v>888</v>
      </c>
      <c r="P211" s="304" t="s">
        <v>169</v>
      </c>
      <c r="Q211" s="305">
        <v>5</v>
      </c>
      <c r="R211" s="305" t="s">
        <v>143</v>
      </c>
      <c r="S211" s="305" t="s">
        <v>84</v>
      </c>
      <c r="T211" s="306">
        <v>5</v>
      </c>
      <c r="U211" s="290"/>
      <c r="V211" s="290"/>
      <c r="W211" s="290"/>
    </row>
    <row r="212" spans="1:136" s="261" customFormat="1" ht="60" hidden="1" x14ac:dyDescent="0.35">
      <c r="A212" s="519" t="s">
        <v>126</v>
      </c>
      <c r="B212" s="520" t="s">
        <v>494</v>
      </c>
      <c r="C212" s="519" t="s">
        <v>144</v>
      </c>
      <c r="D212" s="521" t="s">
        <v>852</v>
      </c>
      <c r="E212" s="522" t="s">
        <v>494</v>
      </c>
      <c r="F212" s="519" t="s">
        <v>735</v>
      </c>
      <c r="G212" s="522" t="s">
        <v>209</v>
      </c>
      <c r="H212" s="278" t="s">
        <v>700</v>
      </c>
      <c r="I212" s="508" t="s">
        <v>1269</v>
      </c>
      <c r="J212" s="506" t="s">
        <v>882</v>
      </c>
      <c r="K212" s="506" t="s">
        <v>880</v>
      </c>
      <c r="L212" s="269"/>
      <c r="M212" s="269" t="s">
        <v>845</v>
      </c>
      <c r="N212" s="524">
        <v>45565</v>
      </c>
      <c r="O212" s="524" t="s">
        <v>888</v>
      </c>
      <c r="P212" s="304" t="s">
        <v>169</v>
      </c>
      <c r="Q212" s="525" t="s">
        <v>143</v>
      </c>
      <c r="R212" s="525" t="s">
        <v>84</v>
      </c>
      <c r="S212" s="526">
        <v>5</v>
      </c>
      <c r="T212" s="511"/>
      <c r="U212" s="513"/>
      <c r="V212" s="258"/>
      <c r="W212" s="258"/>
    </row>
    <row r="213" spans="1:136" s="339" customFormat="1" ht="84" x14ac:dyDescent="0.35">
      <c r="A213" s="311" t="s">
        <v>101</v>
      </c>
      <c r="B213" s="311" t="s">
        <v>483</v>
      </c>
      <c r="C213" s="311" t="s">
        <v>105</v>
      </c>
      <c r="D213" s="340" t="s">
        <v>37</v>
      </c>
      <c r="E213" s="311" t="s">
        <v>483</v>
      </c>
      <c r="F213" s="311" t="s">
        <v>736</v>
      </c>
      <c r="G213" s="311" t="s">
        <v>186</v>
      </c>
      <c r="H213" s="340" t="s">
        <v>696</v>
      </c>
      <c r="I213" s="343">
        <v>1</v>
      </c>
      <c r="J213" s="340" t="s">
        <v>839</v>
      </c>
      <c r="K213" s="340" t="s">
        <v>1184</v>
      </c>
      <c r="L213" s="380"/>
      <c r="M213" s="370" t="s">
        <v>845</v>
      </c>
      <c r="N213" s="354">
        <v>45565</v>
      </c>
      <c r="O213" s="354" t="s">
        <v>888</v>
      </c>
      <c r="P213" s="392" t="s">
        <v>37</v>
      </c>
      <c r="Q213" s="311" t="s">
        <v>106</v>
      </c>
      <c r="R213" s="311" t="s">
        <v>16</v>
      </c>
      <c r="S213" s="311">
        <v>1</v>
      </c>
      <c r="T213" s="311" t="s">
        <v>104</v>
      </c>
      <c r="U213" s="311" t="s">
        <v>100</v>
      </c>
      <c r="V213" s="311">
        <v>1</v>
      </c>
      <c r="W213" s="382">
        <v>1</v>
      </c>
      <c r="X213" s="320">
        <v>1</v>
      </c>
      <c r="Y213" s="320">
        <v>1</v>
      </c>
      <c r="Z213" s="320">
        <v>1</v>
      </c>
      <c r="AA213" s="464">
        <f>SUM(V213:Z213)</f>
        <v>5</v>
      </c>
      <c r="AB213" s="322" t="str">
        <f t="shared" ref="AB213:AE214" si="353">IF(AV$7=H213,$K213,0)</f>
        <v>DEQ has provided significant data and funding from USEPA Section 319, CBIG and NOAA CZM to support the Program with ongoing partnerships with VDOF, NGOs and the private sector assisting in broadening the applicability of the Program. VCU has provided the majority of the significant technical, field data collection, model development and data management services. This partnership continues to grow a comprehensive aquatic resource assessment program to identify and protect the most biologically diverse and valuable aquatic resources in the Commonwealth.</v>
      </c>
      <c r="AC213" s="322">
        <f t="shared" si="353"/>
        <v>0</v>
      </c>
      <c r="AD213" s="322">
        <f t="shared" si="353"/>
        <v>0</v>
      </c>
      <c r="AE213" s="322">
        <f t="shared" si="353"/>
        <v>0</v>
      </c>
      <c r="AF213" s="322">
        <f>IF(AZ$7=M213,$K213,0)</f>
        <v>0</v>
      </c>
      <c r="AG213" s="364" t="str">
        <f t="shared" ref="AG213:AJ214" si="354">IF(AV$7=H213,$J213,0)</f>
        <v>Active</v>
      </c>
      <c r="AH213" s="322">
        <f t="shared" si="354"/>
        <v>0</v>
      </c>
      <c r="AI213" s="322">
        <f t="shared" si="354"/>
        <v>0</v>
      </c>
      <c r="AJ213" s="322">
        <f t="shared" si="354"/>
        <v>0</v>
      </c>
      <c r="AK213" s="322">
        <f>IF(AZ$7=M213,$J213,0)</f>
        <v>0</v>
      </c>
      <c r="AL213" s="364" t="str">
        <f t="shared" ref="AL213:AO214" si="355">IF(AV$7=H213,$D213,0)</f>
        <v>DEQ/DCR</v>
      </c>
      <c r="AM213" s="322">
        <f t="shared" si="355"/>
        <v>0</v>
      </c>
      <c r="AN213" s="322">
        <f t="shared" si="355"/>
        <v>0</v>
      </c>
      <c r="AO213" s="322">
        <f t="shared" si="355"/>
        <v>0</v>
      </c>
      <c r="AP213" s="322">
        <f>IF(AZ$7=M213,$D213,0)</f>
        <v>0</v>
      </c>
      <c r="AQ213" s="322" t="str">
        <f t="shared" ref="AQ213:AT214" si="356">IF(AV$7=H213,$M213,0)</f>
        <v>[DEQ Staff]</v>
      </c>
      <c r="AR213" s="322">
        <f t="shared" si="356"/>
        <v>0</v>
      </c>
      <c r="AS213" s="322">
        <f t="shared" si="356"/>
        <v>0</v>
      </c>
      <c r="AT213" s="322">
        <f t="shared" si="356"/>
        <v>0</v>
      </c>
      <c r="AU213" s="322">
        <f>IF(AZ$7=M213,$M213,0)</f>
        <v>0</v>
      </c>
      <c r="AV213" s="461">
        <f t="shared" ref="AV213" si="357">IF(AV$7=H213,$I213,0)</f>
        <v>1</v>
      </c>
      <c r="AW213" s="298">
        <f t="shared" ref="AW213" si="358">IF(AW$7=I213,$I213,0)</f>
        <v>0</v>
      </c>
      <c r="AX213" s="298">
        <f t="shared" ref="AX213" si="359">IF(AX$7=J213,$I213,0)</f>
        <v>0</v>
      </c>
      <c r="AY213" s="298">
        <f t="shared" ref="AY213" si="360">IF(AY$7=K213,$I213,0)</f>
        <v>0</v>
      </c>
      <c r="AZ213" s="372">
        <f>IF(AZ$7=M213,$I213,0)</f>
        <v>0</v>
      </c>
      <c r="BA213" s="466">
        <f>SUM(AV213:AZ213)</f>
        <v>1</v>
      </c>
      <c r="BB213" s="434">
        <f>BA213/AA213</f>
        <v>0.2</v>
      </c>
      <c r="BC213" s="273"/>
      <c r="BD213" s="273"/>
      <c r="BE213" s="273"/>
      <c r="BF213" s="273"/>
      <c r="BG213" s="273"/>
      <c r="BH213" s="273"/>
      <c r="BI213" s="273"/>
      <c r="BJ213" s="273"/>
      <c r="BK213" s="273"/>
      <c r="BL213" s="273"/>
      <c r="BM213" s="273"/>
      <c r="BN213" s="273"/>
      <c r="BO213" s="273"/>
      <c r="BP213" s="273"/>
      <c r="BQ213" s="273"/>
      <c r="BR213" s="273"/>
      <c r="BS213" s="273"/>
      <c r="BT213" s="273"/>
      <c r="BU213" s="273"/>
      <c r="BV213" s="273"/>
      <c r="BW213" s="273"/>
      <c r="BX213" s="273"/>
      <c r="BY213" s="273"/>
      <c r="BZ213" s="273"/>
      <c r="CA213" s="273"/>
      <c r="CB213" s="273"/>
      <c r="CC213" s="273"/>
      <c r="CD213" s="273"/>
      <c r="CE213" s="273"/>
      <c r="CF213" s="273"/>
      <c r="CG213" s="273"/>
      <c r="CH213" s="273"/>
      <c r="CI213" s="273"/>
      <c r="CJ213" s="273"/>
      <c r="CK213" s="273"/>
      <c r="CL213" s="273"/>
      <c r="CM213" s="273"/>
      <c r="CN213" s="273"/>
      <c r="CO213" s="273"/>
      <c r="CP213" s="273"/>
      <c r="CQ213" s="273"/>
      <c r="CR213" s="273"/>
      <c r="CS213" s="273"/>
      <c r="CT213" s="273"/>
      <c r="CU213" s="273"/>
      <c r="CV213" s="273"/>
      <c r="CW213" s="273"/>
      <c r="CX213" s="273"/>
      <c r="CY213" s="273"/>
      <c r="CZ213" s="273"/>
      <c r="DA213" s="273"/>
      <c r="DB213" s="273"/>
      <c r="DC213" s="273"/>
      <c r="DD213" s="273"/>
      <c r="DE213" s="273"/>
      <c r="DF213" s="273"/>
      <c r="DG213" s="273"/>
      <c r="DH213" s="273"/>
      <c r="DI213" s="273"/>
      <c r="DJ213" s="273"/>
      <c r="DK213" s="273"/>
      <c r="DL213" s="273"/>
      <c r="DM213" s="273"/>
      <c r="DN213" s="273"/>
      <c r="DO213" s="273"/>
      <c r="DP213" s="273"/>
      <c r="DQ213" s="273"/>
      <c r="DR213" s="273"/>
      <c r="DS213" s="273"/>
      <c r="DT213" s="273"/>
      <c r="DU213" s="273"/>
      <c r="DV213" s="273"/>
      <c r="DW213" s="273"/>
      <c r="DX213" s="273"/>
      <c r="DY213" s="273"/>
      <c r="DZ213" s="273"/>
      <c r="EA213" s="273"/>
      <c r="EB213" s="273"/>
      <c r="EC213" s="273"/>
      <c r="ED213" s="273"/>
      <c r="EE213" s="273"/>
      <c r="EF213" s="273"/>
    </row>
    <row r="214" spans="1:136" s="261" customFormat="1" ht="36" hidden="1" x14ac:dyDescent="0.35">
      <c r="A214" s="395" t="s">
        <v>893</v>
      </c>
      <c r="B214" s="396" t="s">
        <v>483</v>
      </c>
      <c r="C214" s="409" t="s">
        <v>105</v>
      </c>
      <c r="D214" s="397" t="s">
        <v>852</v>
      </c>
      <c r="E214" s="398" t="s">
        <v>483</v>
      </c>
      <c r="F214" s="409" t="s">
        <v>736</v>
      </c>
      <c r="G214" s="398" t="s">
        <v>186</v>
      </c>
      <c r="H214" s="400" t="s">
        <v>699</v>
      </c>
      <c r="I214" s="401" t="s">
        <v>1269</v>
      </c>
      <c r="J214" s="397" t="s">
        <v>882</v>
      </c>
      <c r="K214" s="397" t="s">
        <v>880</v>
      </c>
      <c r="L214" s="269"/>
      <c r="M214" s="269" t="s">
        <v>845</v>
      </c>
      <c r="N214" s="402">
        <v>45565</v>
      </c>
      <c r="O214" s="402" t="s">
        <v>888</v>
      </c>
      <c r="P214" s="311" t="s">
        <v>37</v>
      </c>
      <c r="Q214" s="404" t="s">
        <v>106</v>
      </c>
      <c r="R214" s="404" t="s">
        <v>16</v>
      </c>
      <c r="S214" s="404">
        <v>1</v>
      </c>
      <c r="T214" s="404" t="s">
        <v>104</v>
      </c>
      <c r="U214" s="404" t="s">
        <v>100</v>
      </c>
      <c r="V214" s="404">
        <v>1</v>
      </c>
      <c r="W214" s="289">
        <v>1</v>
      </c>
      <c r="X214" s="320">
        <v>1</v>
      </c>
      <c r="Y214" s="320">
        <v>1</v>
      </c>
      <c r="Z214" s="320">
        <v>1</v>
      </c>
      <c r="AA214" s="322">
        <f>SUM(V214:Z214)</f>
        <v>5</v>
      </c>
      <c r="AB214" s="322">
        <f t="shared" si="353"/>
        <v>0</v>
      </c>
      <c r="AC214" s="322">
        <f t="shared" si="353"/>
        <v>0</v>
      </c>
      <c r="AD214" s="322">
        <f t="shared" si="353"/>
        <v>0</v>
      </c>
      <c r="AE214" s="322">
        <f t="shared" si="353"/>
        <v>0</v>
      </c>
      <c r="AF214" s="322">
        <f>IF(AZ$7=M214,$K214,0)</f>
        <v>0</v>
      </c>
      <c r="AG214" s="322">
        <f t="shared" si="354"/>
        <v>0</v>
      </c>
      <c r="AH214" s="322">
        <f t="shared" si="354"/>
        <v>0</v>
      </c>
      <c r="AI214" s="322">
        <f t="shared" si="354"/>
        <v>0</v>
      </c>
      <c r="AJ214" s="322">
        <f t="shared" si="354"/>
        <v>0</v>
      </c>
      <c r="AK214" s="322">
        <f>IF(AZ$7=M214,$J214,0)</f>
        <v>0</v>
      </c>
      <c r="AL214" s="322">
        <f t="shared" si="355"/>
        <v>0</v>
      </c>
      <c r="AM214" s="322">
        <f t="shared" si="355"/>
        <v>0</v>
      </c>
      <c r="AN214" s="322">
        <f t="shared" si="355"/>
        <v>0</v>
      </c>
      <c r="AO214" s="322">
        <f t="shared" si="355"/>
        <v>0</v>
      </c>
      <c r="AP214" s="322">
        <f>IF(AZ$7=M214,$D214,0)</f>
        <v>0</v>
      </c>
      <c r="AQ214" s="322">
        <f t="shared" si="356"/>
        <v>0</v>
      </c>
      <c r="AR214" s="322">
        <f t="shared" si="356"/>
        <v>0</v>
      </c>
      <c r="AS214" s="322">
        <f t="shared" si="356"/>
        <v>0</v>
      </c>
      <c r="AT214" s="322">
        <f t="shared" si="356"/>
        <v>0</v>
      </c>
      <c r="AU214" s="322">
        <f>IF(AZ$7=M214,$M214,0)</f>
        <v>0</v>
      </c>
      <c r="AV214" s="322">
        <f t="shared" ref="AV214:AY214" si="361">IF(AV$7=H214,$I214,0)</f>
        <v>0</v>
      </c>
      <c r="AW214" s="322">
        <f t="shared" si="361"/>
        <v>0</v>
      </c>
      <c r="AX214" s="322">
        <f t="shared" si="361"/>
        <v>0</v>
      </c>
      <c r="AY214" s="322">
        <f t="shared" si="361"/>
        <v>0</v>
      </c>
      <c r="AZ214" s="322">
        <f>IF(AZ$7=M214,$I214,0)</f>
        <v>0</v>
      </c>
      <c r="BA214" s="326">
        <f>SUM(AV214:AZ214)</f>
        <v>0</v>
      </c>
      <c r="BB214" s="328">
        <f>BA214/AA214</f>
        <v>0</v>
      </c>
    </row>
    <row r="215" spans="1:136" s="261" customFormat="1" ht="36" hidden="1" x14ac:dyDescent="0.35">
      <c r="A215" s="282" t="s">
        <v>893</v>
      </c>
      <c r="B215" s="283" t="s">
        <v>483</v>
      </c>
      <c r="C215" s="288" t="s">
        <v>105</v>
      </c>
      <c r="D215" s="269" t="s">
        <v>852</v>
      </c>
      <c r="E215" s="284" t="s">
        <v>483</v>
      </c>
      <c r="F215" s="288" t="s">
        <v>736</v>
      </c>
      <c r="G215" s="284" t="s">
        <v>186</v>
      </c>
      <c r="H215" s="278" t="s">
        <v>697</v>
      </c>
      <c r="I215" s="268" t="s">
        <v>1269</v>
      </c>
      <c r="J215" s="269" t="s">
        <v>882</v>
      </c>
      <c r="K215" s="269" t="s">
        <v>880</v>
      </c>
      <c r="L215" s="269"/>
      <c r="M215" s="269" t="s">
        <v>845</v>
      </c>
      <c r="N215" s="285">
        <v>45565</v>
      </c>
      <c r="O215" s="285" t="s">
        <v>888</v>
      </c>
      <c r="P215" s="311" t="s">
        <v>37</v>
      </c>
      <c r="Q215" s="289" t="s">
        <v>16</v>
      </c>
      <c r="R215" s="289">
        <v>1</v>
      </c>
      <c r="S215" s="289" t="s">
        <v>104</v>
      </c>
      <c r="T215" s="289" t="s">
        <v>100</v>
      </c>
      <c r="U215" s="298">
        <v>5</v>
      </c>
      <c r="V215" s="313">
        <v>0</v>
      </c>
      <c r="W215" s="314">
        <v>0</v>
      </c>
      <c r="X215" s="260"/>
      <c r="Y215" s="260"/>
      <c r="Z215" s="260"/>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60"/>
      <c r="AW215" s="260"/>
      <c r="AX215" s="260"/>
      <c r="AY215" s="260"/>
      <c r="AZ215" s="260"/>
      <c r="BA215" s="281"/>
      <c r="BB215" s="281"/>
    </row>
    <row r="216" spans="1:136" s="261" customFormat="1" ht="36" hidden="1" x14ac:dyDescent="0.35">
      <c r="A216" s="282" t="s">
        <v>893</v>
      </c>
      <c r="B216" s="283" t="s">
        <v>483</v>
      </c>
      <c r="C216" s="288" t="s">
        <v>105</v>
      </c>
      <c r="D216" s="269" t="s">
        <v>852</v>
      </c>
      <c r="E216" s="284" t="s">
        <v>483</v>
      </c>
      <c r="F216" s="288" t="s">
        <v>736</v>
      </c>
      <c r="G216" s="284" t="s">
        <v>186</v>
      </c>
      <c r="H216" s="278" t="s">
        <v>698</v>
      </c>
      <c r="I216" s="268" t="s">
        <v>1269</v>
      </c>
      <c r="J216" s="269" t="s">
        <v>882</v>
      </c>
      <c r="K216" s="269" t="s">
        <v>880</v>
      </c>
      <c r="L216" s="269"/>
      <c r="M216" s="269" t="s">
        <v>845</v>
      </c>
      <c r="N216" s="285">
        <v>45565</v>
      </c>
      <c r="O216" s="285" t="s">
        <v>888</v>
      </c>
      <c r="P216" s="311" t="s">
        <v>37</v>
      </c>
      <c r="Q216" s="289">
        <v>1</v>
      </c>
      <c r="R216" s="289" t="s">
        <v>104</v>
      </c>
      <c r="S216" s="289" t="s">
        <v>100</v>
      </c>
      <c r="T216" s="298">
        <v>5</v>
      </c>
      <c r="U216" s="290"/>
      <c r="V216" s="290"/>
      <c r="W216" s="290"/>
    </row>
    <row r="217" spans="1:136" s="261" customFormat="1" ht="36" hidden="1" x14ac:dyDescent="0.35">
      <c r="A217" s="504" t="s">
        <v>893</v>
      </c>
      <c r="B217" s="505" t="s">
        <v>483</v>
      </c>
      <c r="C217" s="514" t="s">
        <v>105</v>
      </c>
      <c r="D217" s="506" t="s">
        <v>70</v>
      </c>
      <c r="E217" s="507" t="s">
        <v>483</v>
      </c>
      <c r="F217" s="514" t="s">
        <v>736</v>
      </c>
      <c r="G217" s="507" t="s">
        <v>186</v>
      </c>
      <c r="H217" s="278" t="s">
        <v>700</v>
      </c>
      <c r="I217" s="508" t="s">
        <v>1269</v>
      </c>
      <c r="J217" s="506" t="s">
        <v>882</v>
      </c>
      <c r="K217" s="506" t="s">
        <v>880</v>
      </c>
      <c r="L217" s="269"/>
      <c r="M217" s="269" t="s">
        <v>845</v>
      </c>
      <c r="N217" s="509">
        <v>45565</v>
      </c>
      <c r="O217" s="509" t="s">
        <v>888</v>
      </c>
      <c r="P217" s="311" t="s">
        <v>37</v>
      </c>
      <c r="Q217" s="515" t="s">
        <v>104</v>
      </c>
      <c r="R217" s="515" t="s">
        <v>100</v>
      </c>
      <c r="S217" s="528">
        <v>5</v>
      </c>
      <c r="T217" s="511"/>
      <c r="U217" s="513"/>
      <c r="V217" s="258"/>
      <c r="W217" s="258"/>
    </row>
    <row r="218" spans="1:136" s="339" customFormat="1" ht="72" x14ac:dyDescent="0.35">
      <c r="A218" s="311" t="s">
        <v>101</v>
      </c>
      <c r="B218" s="311" t="s">
        <v>484</v>
      </c>
      <c r="C218" s="311" t="s">
        <v>108</v>
      </c>
      <c r="D218" s="340" t="s">
        <v>10</v>
      </c>
      <c r="E218" s="311" t="s">
        <v>874</v>
      </c>
      <c r="F218" s="311" t="s">
        <v>877</v>
      </c>
      <c r="G218" s="311" t="s">
        <v>186</v>
      </c>
      <c r="H218" s="340" t="s">
        <v>696</v>
      </c>
      <c r="I218" s="343">
        <v>1</v>
      </c>
      <c r="J218" s="340" t="s">
        <v>839</v>
      </c>
      <c r="K218" s="340" t="s">
        <v>1179</v>
      </c>
      <c r="L218" s="380"/>
      <c r="M218" s="370" t="s">
        <v>845</v>
      </c>
      <c r="N218" s="354">
        <v>45565</v>
      </c>
      <c r="O218" s="354" t="s">
        <v>888</v>
      </c>
      <c r="P218" s="392" t="s">
        <v>10</v>
      </c>
      <c r="Q218" s="311" t="s">
        <v>109</v>
      </c>
      <c r="R218" s="311" t="s">
        <v>20</v>
      </c>
      <c r="S218" s="311">
        <v>2</v>
      </c>
      <c r="T218" s="311" t="s">
        <v>107</v>
      </c>
      <c r="U218" s="311">
        <v>1</v>
      </c>
      <c r="V218" s="311">
        <v>1</v>
      </c>
      <c r="W218" s="382">
        <v>1</v>
      </c>
      <c r="X218" s="320">
        <v>1</v>
      </c>
      <c r="Y218" s="320">
        <v>1</v>
      </c>
      <c r="Z218" s="320">
        <v>1</v>
      </c>
      <c r="AA218" s="464">
        <f>SUM(V218:Z218)</f>
        <v>5</v>
      </c>
      <c r="AB218" s="322" t="str">
        <f t="shared" ref="AB218:AE219" si="362">IF(AV$7=H218,$K218,0)</f>
        <v>DEQ Local Government Assistance Program staff have been striving for all 84 CBPA localities to be in the position of completing the periodic (every five years) compliance review of their local program by the end of calendar year 2019. With 76 localities now through the compliance review process, and being found fully compliant or working to resolve conditions under a Corrective Action Agreement, 8 localities remain scheduled to undergo a compliance review in the near future.</v>
      </c>
      <c r="AC218" s="322">
        <f t="shared" si="362"/>
        <v>0</v>
      </c>
      <c r="AD218" s="322">
        <f t="shared" si="362"/>
        <v>0</v>
      </c>
      <c r="AE218" s="322">
        <f t="shared" si="362"/>
        <v>0</v>
      </c>
      <c r="AF218" s="322">
        <f>IF(AZ$7=M218,$K218,0)</f>
        <v>0</v>
      </c>
      <c r="AG218" s="364" t="str">
        <f t="shared" ref="AG218:AJ219" si="363">IF(AV$7=H218,$J218,0)</f>
        <v>Active</v>
      </c>
      <c r="AH218" s="322">
        <f t="shared" si="363"/>
        <v>0</v>
      </c>
      <c r="AI218" s="322">
        <f t="shared" si="363"/>
        <v>0</v>
      </c>
      <c r="AJ218" s="322">
        <f t="shared" si="363"/>
        <v>0</v>
      </c>
      <c r="AK218" s="322">
        <f>IF(AZ$7=M218,$J218,0)</f>
        <v>0</v>
      </c>
      <c r="AL218" s="364" t="str">
        <f t="shared" ref="AL218:AO219" si="364">IF(AV$7=H218,$D218,0)</f>
        <v>DEQ</v>
      </c>
      <c r="AM218" s="322">
        <f t="shared" si="364"/>
        <v>0</v>
      </c>
      <c r="AN218" s="322">
        <f t="shared" si="364"/>
        <v>0</v>
      </c>
      <c r="AO218" s="322">
        <f t="shared" si="364"/>
        <v>0</v>
      </c>
      <c r="AP218" s="322">
        <f>IF(AZ$7=M218,$D218,0)</f>
        <v>0</v>
      </c>
      <c r="AQ218" s="322" t="str">
        <f t="shared" ref="AQ218:AT219" si="365">IF(AV$7=H218,$M218,0)</f>
        <v>[DEQ Staff]</v>
      </c>
      <c r="AR218" s="322">
        <f t="shared" si="365"/>
        <v>0</v>
      </c>
      <c r="AS218" s="322">
        <f t="shared" si="365"/>
        <v>0</v>
      </c>
      <c r="AT218" s="322">
        <f t="shared" si="365"/>
        <v>0</v>
      </c>
      <c r="AU218" s="322">
        <f>IF(AZ$7=M218,$M218,0)</f>
        <v>0</v>
      </c>
      <c r="AV218" s="461">
        <f t="shared" ref="AV218" si="366">IF(AV$7=H218,$I218,0)</f>
        <v>1</v>
      </c>
      <c r="AW218" s="298">
        <f t="shared" ref="AW218" si="367">IF(AW$7=I218,$I218,0)</f>
        <v>0</v>
      </c>
      <c r="AX218" s="298">
        <f t="shared" ref="AX218" si="368">IF(AX$7=J218,$I218,0)</f>
        <v>0</v>
      </c>
      <c r="AY218" s="298">
        <f t="shared" ref="AY218" si="369">IF(AY$7=K218,$I218,0)</f>
        <v>0</v>
      </c>
      <c r="AZ218" s="372">
        <f>IF(AZ$7=M218,$I218,0)</f>
        <v>0</v>
      </c>
      <c r="BA218" s="466">
        <f>SUM(AV218:AZ218)</f>
        <v>1</v>
      </c>
      <c r="BB218" s="434">
        <f>BA218/AA218</f>
        <v>0.2</v>
      </c>
      <c r="BC218" s="273"/>
      <c r="BD218" s="273"/>
      <c r="BE218" s="273"/>
      <c r="BF218" s="273"/>
      <c r="BG218" s="273"/>
      <c r="BH218" s="273"/>
      <c r="BI218" s="273"/>
      <c r="BJ218" s="273"/>
      <c r="BK218" s="273"/>
      <c r="BL218" s="273"/>
      <c r="BM218" s="273"/>
      <c r="BN218" s="273"/>
      <c r="BO218" s="273"/>
      <c r="BP218" s="273"/>
      <c r="BQ218" s="273"/>
      <c r="BR218" s="273"/>
      <c r="BS218" s="273"/>
      <c r="BT218" s="273"/>
      <c r="BU218" s="273"/>
      <c r="BV218" s="273"/>
      <c r="BW218" s="273"/>
      <c r="BX218" s="273"/>
      <c r="BY218" s="273"/>
      <c r="BZ218" s="273"/>
      <c r="CA218" s="273"/>
      <c r="CB218" s="273"/>
      <c r="CC218" s="273"/>
      <c r="CD218" s="273"/>
      <c r="CE218" s="273"/>
      <c r="CF218" s="273"/>
      <c r="CG218" s="273"/>
      <c r="CH218" s="273"/>
      <c r="CI218" s="273"/>
      <c r="CJ218" s="273"/>
      <c r="CK218" s="273"/>
      <c r="CL218" s="273"/>
      <c r="CM218" s="273"/>
      <c r="CN218" s="273"/>
      <c r="CO218" s="273"/>
      <c r="CP218" s="273"/>
      <c r="CQ218" s="273"/>
      <c r="CR218" s="273"/>
      <c r="CS218" s="273"/>
      <c r="CT218" s="273"/>
      <c r="CU218" s="273"/>
      <c r="CV218" s="273"/>
      <c r="CW218" s="273"/>
      <c r="CX218" s="273"/>
      <c r="CY218" s="273"/>
      <c r="CZ218" s="273"/>
      <c r="DA218" s="273"/>
      <c r="DB218" s="273"/>
      <c r="DC218" s="273"/>
      <c r="DD218" s="273"/>
      <c r="DE218" s="273"/>
      <c r="DF218" s="273"/>
      <c r="DG218" s="273"/>
      <c r="DH218" s="273"/>
      <c r="DI218" s="273"/>
      <c r="DJ218" s="273"/>
      <c r="DK218" s="273"/>
      <c r="DL218" s="273"/>
      <c r="DM218" s="273"/>
      <c r="DN218" s="273"/>
      <c r="DO218" s="273"/>
      <c r="DP218" s="273"/>
      <c r="DQ218" s="273"/>
      <c r="DR218" s="273"/>
      <c r="DS218" s="273"/>
      <c r="DT218" s="273"/>
      <c r="DU218" s="273"/>
      <c r="DV218" s="273"/>
      <c r="DW218" s="273"/>
      <c r="DX218" s="273"/>
      <c r="DY218" s="273"/>
      <c r="DZ218" s="273"/>
      <c r="EA218" s="273"/>
      <c r="EB218" s="273"/>
      <c r="EC218" s="273"/>
      <c r="ED218" s="273"/>
      <c r="EE218" s="273"/>
      <c r="EF218" s="273"/>
    </row>
    <row r="219" spans="1:136" s="261" customFormat="1" ht="48" hidden="1" x14ac:dyDescent="0.35">
      <c r="A219" s="395" t="s">
        <v>893</v>
      </c>
      <c r="B219" s="396" t="s">
        <v>484</v>
      </c>
      <c r="C219" s="409" t="s">
        <v>108</v>
      </c>
      <c r="D219" s="397" t="s">
        <v>852</v>
      </c>
      <c r="E219" s="398" t="s">
        <v>874</v>
      </c>
      <c r="F219" s="409" t="s">
        <v>877</v>
      </c>
      <c r="G219" s="398" t="s">
        <v>186</v>
      </c>
      <c r="H219" s="400" t="s">
        <v>699</v>
      </c>
      <c r="I219" s="401" t="s">
        <v>1269</v>
      </c>
      <c r="J219" s="397" t="s">
        <v>882</v>
      </c>
      <c r="K219" s="397" t="s">
        <v>880</v>
      </c>
      <c r="L219" s="269"/>
      <c r="M219" s="269" t="s">
        <v>845</v>
      </c>
      <c r="N219" s="402">
        <v>45565</v>
      </c>
      <c r="O219" s="402" t="s">
        <v>888</v>
      </c>
      <c r="P219" s="311" t="s">
        <v>10</v>
      </c>
      <c r="Q219" s="404" t="s">
        <v>109</v>
      </c>
      <c r="R219" s="404" t="s">
        <v>20</v>
      </c>
      <c r="S219" s="404">
        <v>2</v>
      </c>
      <c r="T219" s="404" t="s">
        <v>107</v>
      </c>
      <c r="U219" s="404">
        <v>1</v>
      </c>
      <c r="V219" s="404">
        <v>1</v>
      </c>
      <c r="W219" s="289">
        <v>1</v>
      </c>
      <c r="X219" s="320">
        <v>1</v>
      </c>
      <c r="Y219" s="320">
        <v>1</v>
      </c>
      <c r="Z219" s="320">
        <v>1</v>
      </c>
      <c r="AA219" s="322">
        <f>SUM(V219:Z219)</f>
        <v>5</v>
      </c>
      <c r="AB219" s="322">
        <f t="shared" si="362"/>
        <v>0</v>
      </c>
      <c r="AC219" s="322">
        <f t="shared" si="362"/>
        <v>0</v>
      </c>
      <c r="AD219" s="322">
        <f t="shared" si="362"/>
        <v>0</v>
      </c>
      <c r="AE219" s="322">
        <f t="shared" si="362"/>
        <v>0</v>
      </c>
      <c r="AF219" s="322">
        <f>IF(AZ$7=M219,$K219,0)</f>
        <v>0</v>
      </c>
      <c r="AG219" s="322">
        <f t="shared" si="363"/>
        <v>0</v>
      </c>
      <c r="AH219" s="322">
        <f t="shared" si="363"/>
        <v>0</v>
      </c>
      <c r="AI219" s="322">
        <f t="shared" si="363"/>
        <v>0</v>
      </c>
      <c r="AJ219" s="322">
        <f t="shared" si="363"/>
        <v>0</v>
      </c>
      <c r="AK219" s="322">
        <f>IF(AZ$7=M219,$J219,0)</f>
        <v>0</v>
      </c>
      <c r="AL219" s="322">
        <f t="shared" si="364"/>
        <v>0</v>
      </c>
      <c r="AM219" s="322">
        <f t="shared" si="364"/>
        <v>0</v>
      </c>
      <c r="AN219" s="322">
        <f t="shared" si="364"/>
        <v>0</v>
      </c>
      <c r="AO219" s="322">
        <f t="shared" si="364"/>
        <v>0</v>
      </c>
      <c r="AP219" s="322">
        <f>IF(AZ$7=M219,$D219,0)</f>
        <v>0</v>
      </c>
      <c r="AQ219" s="322">
        <f t="shared" si="365"/>
        <v>0</v>
      </c>
      <c r="AR219" s="322">
        <f t="shared" si="365"/>
        <v>0</v>
      </c>
      <c r="AS219" s="322">
        <f t="shared" si="365"/>
        <v>0</v>
      </c>
      <c r="AT219" s="322">
        <f t="shared" si="365"/>
        <v>0</v>
      </c>
      <c r="AU219" s="322">
        <f>IF(AZ$7=M219,$M219,0)</f>
        <v>0</v>
      </c>
      <c r="AV219" s="322">
        <f t="shared" ref="AV219:AY219" si="370">IF(AV$7=H219,$I219,0)</f>
        <v>0</v>
      </c>
      <c r="AW219" s="322">
        <f t="shared" si="370"/>
        <v>0</v>
      </c>
      <c r="AX219" s="322">
        <f t="shared" si="370"/>
        <v>0</v>
      </c>
      <c r="AY219" s="322">
        <f t="shared" si="370"/>
        <v>0</v>
      </c>
      <c r="AZ219" s="322">
        <f>IF(AZ$7=M219,$I219,0)</f>
        <v>0</v>
      </c>
      <c r="BA219" s="326">
        <f>SUM(AV219:AZ219)</f>
        <v>0</v>
      </c>
      <c r="BB219" s="328">
        <f>BA219/AA219</f>
        <v>0</v>
      </c>
    </row>
    <row r="220" spans="1:136" s="261" customFormat="1" ht="48" hidden="1" x14ac:dyDescent="0.35">
      <c r="A220" s="282" t="s">
        <v>893</v>
      </c>
      <c r="B220" s="283" t="s">
        <v>484</v>
      </c>
      <c r="C220" s="288" t="s">
        <v>108</v>
      </c>
      <c r="D220" s="269" t="s">
        <v>852</v>
      </c>
      <c r="E220" s="284" t="s">
        <v>874</v>
      </c>
      <c r="F220" s="288" t="s">
        <v>877</v>
      </c>
      <c r="G220" s="284" t="s">
        <v>186</v>
      </c>
      <c r="H220" s="278" t="s">
        <v>697</v>
      </c>
      <c r="I220" s="268" t="s">
        <v>1269</v>
      </c>
      <c r="J220" s="269" t="s">
        <v>882</v>
      </c>
      <c r="K220" s="269" t="s">
        <v>880</v>
      </c>
      <c r="L220" s="269"/>
      <c r="M220" s="269" t="s">
        <v>845</v>
      </c>
      <c r="N220" s="285">
        <v>45565</v>
      </c>
      <c r="O220" s="285" t="s">
        <v>888</v>
      </c>
      <c r="P220" s="311" t="s">
        <v>10</v>
      </c>
      <c r="Q220" s="289" t="s">
        <v>20</v>
      </c>
      <c r="R220" s="289">
        <v>2</v>
      </c>
      <c r="S220" s="289" t="s">
        <v>107</v>
      </c>
      <c r="T220" s="289">
        <v>1</v>
      </c>
      <c r="U220" s="298">
        <v>5</v>
      </c>
      <c r="V220" s="313">
        <v>0</v>
      </c>
      <c r="W220" s="314">
        <v>0</v>
      </c>
      <c r="X220" s="260"/>
      <c r="Y220" s="260"/>
      <c r="Z220" s="260"/>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60"/>
      <c r="AW220" s="260"/>
      <c r="AX220" s="260"/>
      <c r="AY220" s="260"/>
      <c r="AZ220" s="260"/>
      <c r="BA220" s="281"/>
      <c r="BB220" s="281"/>
    </row>
    <row r="221" spans="1:136" s="261" customFormat="1" ht="48" hidden="1" x14ac:dyDescent="0.35">
      <c r="A221" s="282" t="s">
        <v>893</v>
      </c>
      <c r="B221" s="283" t="s">
        <v>484</v>
      </c>
      <c r="C221" s="288" t="s">
        <v>108</v>
      </c>
      <c r="D221" s="269" t="s">
        <v>852</v>
      </c>
      <c r="E221" s="284" t="s">
        <v>874</v>
      </c>
      <c r="F221" s="288" t="s">
        <v>877</v>
      </c>
      <c r="G221" s="284" t="s">
        <v>186</v>
      </c>
      <c r="H221" s="278" t="s">
        <v>698</v>
      </c>
      <c r="I221" s="268" t="s">
        <v>1269</v>
      </c>
      <c r="J221" s="269" t="s">
        <v>882</v>
      </c>
      <c r="K221" s="269" t="s">
        <v>880</v>
      </c>
      <c r="L221" s="269"/>
      <c r="M221" s="269" t="s">
        <v>845</v>
      </c>
      <c r="N221" s="285">
        <v>45565</v>
      </c>
      <c r="O221" s="285" t="s">
        <v>888</v>
      </c>
      <c r="P221" s="311" t="s">
        <v>10</v>
      </c>
      <c r="Q221" s="289">
        <v>2</v>
      </c>
      <c r="R221" s="289" t="s">
        <v>107</v>
      </c>
      <c r="S221" s="289">
        <v>1</v>
      </c>
      <c r="T221" s="298">
        <v>5</v>
      </c>
      <c r="U221" s="290"/>
      <c r="V221" s="290"/>
      <c r="W221" s="290"/>
    </row>
    <row r="222" spans="1:136" s="261" customFormat="1" ht="48" hidden="1" x14ac:dyDescent="0.35">
      <c r="A222" s="504" t="s">
        <v>893</v>
      </c>
      <c r="B222" s="505" t="s">
        <v>484</v>
      </c>
      <c r="C222" s="514" t="s">
        <v>108</v>
      </c>
      <c r="D222" s="506" t="s">
        <v>852</v>
      </c>
      <c r="E222" s="507" t="s">
        <v>874</v>
      </c>
      <c r="F222" s="514" t="s">
        <v>877</v>
      </c>
      <c r="G222" s="507" t="s">
        <v>186</v>
      </c>
      <c r="H222" s="278" t="s">
        <v>700</v>
      </c>
      <c r="I222" s="508" t="s">
        <v>1269</v>
      </c>
      <c r="J222" s="506" t="s">
        <v>882</v>
      </c>
      <c r="K222" s="506" t="s">
        <v>880</v>
      </c>
      <c r="L222" s="269"/>
      <c r="M222" s="269" t="s">
        <v>845</v>
      </c>
      <c r="N222" s="509">
        <v>45565</v>
      </c>
      <c r="O222" s="509" t="s">
        <v>888</v>
      </c>
      <c r="P222" s="311" t="s">
        <v>10</v>
      </c>
      <c r="Q222" s="515" t="s">
        <v>107</v>
      </c>
      <c r="R222" s="515">
        <v>1</v>
      </c>
      <c r="S222" s="528">
        <v>5</v>
      </c>
      <c r="T222" s="511"/>
      <c r="U222" s="513"/>
      <c r="V222" s="258"/>
      <c r="W222" s="258"/>
    </row>
    <row r="223" spans="1:136" s="339" customFormat="1" ht="60" x14ac:dyDescent="0.35">
      <c r="A223" s="311" t="s">
        <v>101</v>
      </c>
      <c r="B223" s="311" t="s">
        <v>484</v>
      </c>
      <c r="C223" s="311" t="s">
        <v>108</v>
      </c>
      <c r="D223" s="340" t="s">
        <v>10</v>
      </c>
      <c r="E223" s="311" t="s">
        <v>875</v>
      </c>
      <c r="F223" s="311" t="s">
        <v>876</v>
      </c>
      <c r="G223" s="311" t="s">
        <v>186</v>
      </c>
      <c r="H223" s="340" t="s">
        <v>696</v>
      </c>
      <c r="I223" s="343">
        <v>1</v>
      </c>
      <c r="J223" s="340" t="s">
        <v>839</v>
      </c>
      <c r="K223" s="340" t="s">
        <v>1181</v>
      </c>
      <c r="L223" s="380"/>
      <c r="M223" s="370" t="s">
        <v>845</v>
      </c>
      <c r="N223" s="354">
        <v>45565</v>
      </c>
      <c r="O223" s="354" t="s">
        <v>888</v>
      </c>
      <c r="P223" s="392" t="s">
        <v>10</v>
      </c>
      <c r="Q223" s="311" t="s">
        <v>109</v>
      </c>
      <c r="R223" s="311" t="s">
        <v>20</v>
      </c>
      <c r="S223" s="311">
        <v>2</v>
      </c>
      <c r="T223" s="311" t="s">
        <v>107</v>
      </c>
      <c r="U223" s="311">
        <v>1</v>
      </c>
      <c r="V223" s="311">
        <v>1</v>
      </c>
      <c r="W223" s="382">
        <v>1</v>
      </c>
      <c r="X223" s="320">
        <v>1</v>
      </c>
      <c r="Y223" s="320">
        <v>1</v>
      </c>
      <c r="Z223" s="320">
        <v>1</v>
      </c>
      <c r="AA223" s="464">
        <f>SUM(V223:Z223)</f>
        <v>5</v>
      </c>
      <c r="AB223" s="322" t="str">
        <f t="shared" ref="AB223:AE224" si="371">IF(AV$7=H223,$K223,0)</f>
        <v xml:space="preserve"> As part of the current 5-year Section 309 (Coastal Zone Enhancement Grants) Strategies for 2016FY2016-2020, the Virginia Coastal Zone Management Program (CZM) will continue to focus on projects and policy development for the areas of Cumulative &amp; Secondary Impacts of Growth &amp; Development, (CSI), Coastal Hazards, and Ocean Resources. </v>
      </c>
      <c r="AC223" s="322">
        <f t="shared" si="371"/>
        <v>0</v>
      </c>
      <c r="AD223" s="322">
        <f t="shared" si="371"/>
        <v>0</v>
      </c>
      <c r="AE223" s="322">
        <f t="shared" si="371"/>
        <v>0</v>
      </c>
      <c r="AF223" s="322">
        <f>IF(AZ$7=M223,$K223,0)</f>
        <v>0</v>
      </c>
      <c r="AG223" s="364" t="str">
        <f t="shared" ref="AG223:AJ224" si="372">IF(AV$7=H223,$J223,0)</f>
        <v>Active</v>
      </c>
      <c r="AH223" s="322">
        <f t="shared" si="372"/>
        <v>0</v>
      </c>
      <c r="AI223" s="322">
        <f t="shared" si="372"/>
        <v>0</v>
      </c>
      <c r="AJ223" s="322">
        <f t="shared" si="372"/>
        <v>0</v>
      </c>
      <c r="AK223" s="322">
        <f>IF(AZ$7=M223,$J223,0)</f>
        <v>0</v>
      </c>
      <c r="AL223" s="364" t="str">
        <f t="shared" ref="AL223:AO224" si="373">IF(AV$7=H223,$D223,0)</f>
        <v>DEQ</v>
      </c>
      <c r="AM223" s="322">
        <f t="shared" si="373"/>
        <v>0</v>
      </c>
      <c r="AN223" s="322">
        <f t="shared" si="373"/>
        <v>0</v>
      </c>
      <c r="AO223" s="322">
        <f t="shared" si="373"/>
        <v>0</v>
      </c>
      <c r="AP223" s="322">
        <f>IF(AZ$7=M223,$D223,0)</f>
        <v>0</v>
      </c>
      <c r="AQ223" s="322" t="str">
        <f t="shared" ref="AQ223:AT224" si="374">IF(AV$7=H223,$M223,0)</f>
        <v>[DEQ Staff]</v>
      </c>
      <c r="AR223" s="322">
        <f t="shared" si="374"/>
        <v>0</v>
      </c>
      <c r="AS223" s="322">
        <f t="shared" si="374"/>
        <v>0</v>
      </c>
      <c r="AT223" s="322">
        <f t="shared" si="374"/>
        <v>0</v>
      </c>
      <c r="AU223" s="322">
        <f>IF(AZ$7=M223,$M223,0)</f>
        <v>0</v>
      </c>
      <c r="AV223" s="461">
        <f t="shared" ref="AV223" si="375">IF(AV$7=H223,$I223,0)</f>
        <v>1</v>
      </c>
      <c r="AW223" s="298">
        <f t="shared" ref="AW223" si="376">IF(AW$7=I223,$I223,0)</f>
        <v>0</v>
      </c>
      <c r="AX223" s="298">
        <f t="shared" ref="AX223" si="377">IF(AX$7=J223,$I223,0)</f>
        <v>0</v>
      </c>
      <c r="AY223" s="298">
        <f t="shared" ref="AY223" si="378">IF(AY$7=K223,$I223,0)</f>
        <v>0</v>
      </c>
      <c r="AZ223" s="372">
        <f>IF(AZ$7=M223,$I223,0)</f>
        <v>0</v>
      </c>
      <c r="BA223" s="466">
        <f>SUM(AV223:AZ223)</f>
        <v>1</v>
      </c>
      <c r="BB223" s="434">
        <f>BA223/AA223</f>
        <v>0.2</v>
      </c>
      <c r="BC223" s="273"/>
      <c r="BD223" s="273"/>
      <c r="BE223" s="273"/>
      <c r="BF223" s="273"/>
      <c r="BG223" s="273"/>
      <c r="BH223" s="273"/>
      <c r="BI223" s="273"/>
      <c r="BJ223" s="273"/>
      <c r="BK223" s="273"/>
      <c r="BL223" s="273"/>
      <c r="BM223" s="273"/>
      <c r="BN223" s="273"/>
      <c r="BO223" s="273"/>
      <c r="BP223" s="273"/>
      <c r="BQ223" s="273"/>
      <c r="BR223" s="273"/>
      <c r="BS223" s="273"/>
      <c r="BT223" s="273"/>
      <c r="BU223" s="273"/>
      <c r="BV223" s="273"/>
      <c r="BW223" s="273"/>
      <c r="BX223" s="273"/>
      <c r="BY223" s="273"/>
      <c r="BZ223" s="273"/>
      <c r="CA223" s="273"/>
      <c r="CB223" s="273"/>
      <c r="CC223" s="273"/>
      <c r="CD223" s="273"/>
      <c r="CE223" s="273"/>
      <c r="CF223" s="273"/>
      <c r="CG223" s="273"/>
      <c r="CH223" s="273"/>
      <c r="CI223" s="273"/>
      <c r="CJ223" s="273"/>
      <c r="CK223" s="273"/>
      <c r="CL223" s="273"/>
      <c r="CM223" s="273"/>
      <c r="CN223" s="273"/>
      <c r="CO223" s="273"/>
      <c r="CP223" s="273"/>
      <c r="CQ223" s="273"/>
      <c r="CR223" s="273"/>
      <c r="CS223" s="273"/>
      <c r="CT223" s="273"/>
      <c r="CU223" s="273"/>
      <c r="CV223" s="273"/>
      <c r="CW223" s="273"/>
      <c r="CX223" s="273"/>
      <c r="CY223" s="273"/>
      <c r="CZ223" s="273"/>
      <c r="DA223" s="273"/>
      <c r="DB223" s="273"/>
      <c r="DC223" s="273"/>
      <c r="DD223" s="273"/>
      <c r="DE223" s="273"/>
      <c r="DF223" s="273"/>
      <c r="DG223" s="273"/>
      <c r="DH223" s="273"/>
      <c r="DI223" s="273"/>
      <c r="DJ223" s="273"/>
      <c r="DK223" s="273"/>
      <c r="DL223" s="273"/>
      <c r="DM223" s="273"/>
      <c r="DN223" s="273"/>
      <c r="DO223" s="273"/>
      <c r="DP223" s="273"/>
      <c r="DQ223" s="273"/>
      <c r="DR223" s="273"/>
      <c r="DS223" s="273"/>
      <c r="DT223" s="273"/>
      <c r="DU223" s="273"/>
      <c r="DV223" s="273"/>
      <c r="DW223" s="273"/>
      <c r="DX223" s="273"/>
      <c r="DY223" s="273"/>
      <c r="DZ223" s="273"/>
      <c r="EA223" s="273"/>
      <c r="EB223" s="273"/>
      <c r="EC223" s="273"/>
      <c r="ED223" s="273"/>
      <c r="EE223" s="273"/>
      <c r="EF223" s="273"/>
    </row>
    <row r="224" spans="1:136" s="261" customFormat="1" ht="48" hidden="1" x14ac:dyDescent="0.35">
      <c r="A224" s="395" t="s">
        <v>893</v>
      </c>
      <c r="B224" s="396" t="s">
        <v>484</v>
      </c>
      <c r="C224" s="409" t="s">
        <v>108</v>
      </c>
      <c r="D224" s="397" t="s">
        <v>852</v>
      </c>
      <c r="E224" s="398" t="s">
        <v>875</v>
      </c>
      <c r="F224" s="409" t="s">
        <v>876</v>
      </c>
      <c r="G224" s="398" t="s">
        <v>186</v>
      </c>
      <c r="H224" s="400" t="s">
        <v>699</v>
      </c>
      <c r="I224" s="401" t="s">
        <v>1269</v>
      </c>
      <c r="J224" s="397" t="s">
        <v>882</v>
      </c>
      <c r="K224" s="397" t="s">
        <v>880</v>
      </c>
      <c r="L224" s="269"/>
      <c r="M224" s="269" t="s">
        <v>845</v>
      </c>
      <c r="N224" s="402">
        <v>45565</v>
      </c>
      <c r="O224" s="402" t="s">
        <v>888</v>
      </c>
      <c r="P224" s="311" t="s">
        <v>10</v>
      </c>
      <c r="Q224" s="404" t="s">
        <v>109</v>
      </c>
      <c r="R224" s="404" t="s">
        <v>20</v>
      </c>
      <c r="S224" s="404">
        <v>2</v>
      </c>
      <c r="T224" s="404" t="s">
        <v>107</v>
      </c>
      <c r="U224" s="404">
        <v>1</v>
      </c>
      <c r="V224" s="404">
        <v>1</v>
      </c>
      <c r="W224" s="289">
        <v>1</v>
      </c>
      <c r="X224" s="320">
        <v>1</v>
      </c>
      <c r="Y224" s="320">
        <v>1</v>
      </c>
      <c r="Z224" s="320">
        <v>1</v>
      </c>
      <c r="AA224" s="322">
        <f>SUM(V224:Z224)</f>
        <v>5</v>
      </c>
      <c r="AB224" s="322">
        <f t="shared" si="371"/>
        <v>0</v>
      </c>
      <c r="AC224" s="322">
        <f t="shared" si="371"/>
        <v>0</v>
      </c>
      <c r="AD224" s="322">
        <f t="shared" si="371"/>
        <v>0</v>
      </c>
      <c r="AE224" s="322">
        <f t="shared" si="371"/>
        <v>0</v>
      </c>
      <c r="AF224" s="322">
        <f>IF(AZ$7=M224,$K224,0)</f>
        <v>0</v>
      </c>
      <c r="AG224" s="322">
        <f t="shared" si="372"/>
        <v>0</v>
      </c>
      <c r="AH224" s="322">
        <f t="shared" si="372"/>
        <v>0</v>
      </c>
      <c r="AI224" s="322">
        <f t="shared" si="372"/>
        <v>0</v>
      </c>
      <c r="AJ224" s="322">
        <f t="shared" si="372"/>
        <v>0</v>
      </c>
      <c r="AK224" s="322">
        <f>IF(AZ$7=M224,$J224,0)</f>
        <v>0</v>
      </c>
      <c r="AL224" s="322">
        <f t="shared" si="373"/>
        <v>0</v>
      </c>
      <c r="AM224" s="322">
        <f t="shared" si="373"/>
        <v>0</v>
      </c>
      <c r="AN224" s="322">
        <f t="shared" si="373"/>
        <v>0</v>
      </c>
      <c r="AO224" s="322">
        <f t="shared" si="373"/>
        <v>0</v>
      </c>
      <c r="AP224" s="322">
        <f>IF(AZ$7=M224,$D224,0)</f>
        <v>0</v>
      </c>
      <c r="AQ224" s="322">
        <f t="shared" si="374"/>
        <v>0</v>
      </c>
      <c r="AR224" s="322">
        <f t="shared" si="374"/>
        <v>0</v>
      </c>
      <c r="AS224" s="322">
        <f t="shared" si="374"/>
        <v>0</v>
      </c>
      <c r="AT224" s="322">
        <f t="shared" si="374"/>
        <v>0</v>
      </c>
      <c r="AU224" s="322">
        <f>IF(AZ$7=M224,$M224,0)</f>
        <v>0</v>
      </c>
      <c r="AV224" s="322">
        <f t="shared" ref="AV224:AY224" si="379">IF(AV$7=H224,$I224,0)</f>
        <v>0</v>
      </c>
      <c r="AW224" s="322">
        <f t="shared" si="379"/>
        <v>0</v>
      </c>
      <c r="AX224" s="322">
        <f t="shared" si="379"/>
        <v>0</v>
      </c>
      <c r="AY224" s="322">
        <f t="shared" si="379"/>
        <v>0</v>
      </c>
      <c r="AZ224" s="322">
        <f>IF(AZ$7=M224,$I224,0)</f>
        <v>0</v>
      </c>
      <c r="BA224" s="326">
        <f>SUM(AV224:AZ224)</f>
        <v>0</v>
      </c>
      <c r="BB224" s="328">
        <f>BA224/AA224</f>
        <v>0</v>
      </c>
    </row>
    <row r="225" spans="1:136" s="261" customFormat="1" ht="48" hidden="1" x14ac:dyDescent="0.35">
      <c r="A225" s="282" t="s">
        <v>893</v>
      </c>
      <c r="B225" s="283" t="s">
        <v>484</v>
      </c>
      <c r="C225" s="288" t="s">
        <v>108</v>
      </c>
      <c r="D225" s="269" t="s">
        <v>852</v>
      </c>
      <c r="E225" s="284" t="s">
        <v>875</v>
      </c>
      <c r="F225" s="288" t="s">
        <v>876</v>
      </c>
      <c r="G225" s="284" t="s">
        <v>186</v>
      </c>
      <c r="H225" s="278" t="s">
        <v>697</v>
      </c>
      <c r="I225" s="268" t="s">
        <v>1269</v>
      </c>
      <c r="J225" s="269" t="s">
        <v>882</v>
      </c>
      <c r="K225" s="269" t="s">
        <v>880</v>
      </c>
      <c r="L225" s="269"/>
      <c r="M225" s="269" t="s">
        <v>845</v>
      </c>
      <c r="N225" s="285">
        <v>45565</v>
      </c>
      <c r="O225" s="285" t="s">
        <v>888</v>
      </c>
      <c r="P225" s="311" t="s">
        <v>10</v>
      </c>
      <c r="Q225" s="289" t="s">
        <v>20</v>
      </c>
      <c r="R225" s="289">
        <v>2</v>
      </c>
      <c r="S225" s="289" t="s">
        <v>107</v>
      </c>
      <c r="T225" s="289">
        <v>1</v>
      </c>
      <c r="U225" s="298">
        <v>5</v>
      </c>
      <c r="V225" s="313">
        <v>0</v>
      </c>
      <c r="W225" s="314">
        <v>0</v>
      </c>
      <c r="X225" s="260"/>
      <c r="Y225" s="260"/>
      <c r="Z225" s="260"/>
      <c r="AA225" s="281"/>
      <c r="AB225" s="281"/>
      <c r="AC225" s="281"/>
      <c r="AD225" s="281"/>
      <c r="AE225" s="281"/>
      <c r="AF225" s="281"/>
      <c r="AG225" s="281"/>
      <c r="AH225" s="281"/>
      <c r="AI225" s="281"/>
      <c r="AJ225" s="281"/>
      <c r="AK225" s="281"/>
      <c r="AL225" s="281"/>
      <c r="AM225" s="281"/>
      <c r="AN225" s="281"/>
      <c r="AO225" s="281"/>
      <c r="AP225" s="281"/>
      <c r="AQ225" s="281"/>
      <c r="AR225" s="281"/>
      <c r="AS225" s="281"/>
      <c r="AT225" s="281"/>
      <c r="AU225" s="281"/>
      <c r="AV225" s="260"/>
      <c r="AW225" s="260"/>
      <c r="AX225" s="260"/>
      <c r="AY225" s="260"/>
      <c r="AZ225" s="260"/>
      <c r="BA225" s="281"/>
      <c r="BB225" s="281"/>
    </row>
    <row r="226" spans="1:136" s="261" customFormat="1" ht="48" hidden="1" x14ac:dyDescent="0.35">
      <c r="A226" s="282" t="s">
        <v>893</v>
      </c>
      <c r="B226" s="283" t="s">
        <v>484</v>
      </c>
      <c r="C226" s="288" t="s">
        <v>108</v>
      </c>
      <c r="D226" s="269" t="s">
        <v>852</v>
      </c>
      <c r="E226" s="284" t="s">
        <v>875</v>
      </c>
      <c r="F226" s="288" t="s">
        <v>876</v>
      </c>
      <c r="G226" s="284" t="s">
        <v>186</v>
      </c>
      <c r="H226" s="278" t="s">
        <v>698</v>
      </c>
      <c r="I226" s="268" t="s">
        <v>1269</v>
      </c>
      <c r="J226" s="269" t="s">
        <v>882</v>
      </c>
      <c r="K226" s="269" t="s">
        <v>880</v>
      </c>
      <c r="L226" s="269"/>
      <c r="M226" s="269" t="s">
        <v>845</v>
      </c>
      <c r="N226" s="285">
        <v>45565</v>
      </c>
      <c r="O226" s="285" t="s">
        <v>888</v>
      </c>
      <c r="P226" s="311" t="s">
        <v>10</v>
      </c>
      <c r="Q226" s="289">
        <v>2</v>
      </c>
      <c r="R226" s="289" t="s">
        <v>107</v>
      </c>
      <c r="S226" s="289">
        <v>1</v>
      </c>
      <c r="T226" s="298">
        <v>5</v>
      </c>
      <c r="U226" s="290"/>
      <c r="V226" s="290"/>
      <c r="W226" s="290"/>
    </row>
    <row r="227" spans="1:136" s="261" customFormat="1" ht="48" hidden="1" x14ac:dyDescent="0.35">
      <c r="A227" s="504" t="s">
        <v>893</v>
      </c>
      <c r="B227" s="505" t="s">
        <v>484</v>
      </c>
      <c r="C227" s="514" t="s">
        <v>108</v>
      </c>
      <c r="D227" s="506" t="s">
        <v>852</v>
      </c>
      <c r="E227" s="507" t="s">
        <v>875</v>
      </c>
      <c r="F227" s="514" t="s">
        <v>876</v>
      </c>
      <c r="G227" s="507" t="s">
        <v>186</v>
      </c>
      <c r="H227" s="278" t="s">
        <v>700</v>
      </c>
      <c r="I227" s="508" t="s">
        <v>1269</v>
      </c>
      <c r="J227" s="506" t="s">
        <v>882</v>
      </c>
      <c r="K227" s="506" t="s">
        <v>880</v>
      </c>
      <c r="L227" s="269"/>
      <c r="M227" s="269" t="s">
        <v>845</v>
      </c>
      <c r="N227" s="509">
        <v>45565</v>
      </c>
      <c r="O227" s="509" t="s">
        <v>888</v>
      </c>
      <c r="P227" s="311" t="s">
        <v>10</v>
      </c>
      <c r="Q227" s="515" t="s">
        <v>107</v>
      </c>
      <c r="R227" s="515">
        <v>1</v>
      </c>
      <c r="S227" s="528">
        <v>5</v>
      </c>
      <c r="T227" s="511"/>
      <c r="U227" s="513"/>
      <c r="V227" s="258"/>
      <c r="W227" s="258"/>
    </row>
    <row r="228" spans="1:136" s="339" customFormat="1" ht="84" x14ac:dyDescent="0.35">
      <c r="A228" s="311" t="s">
        <v>101</v>
      </c>
      <c r="B228" s="311" t="s">
        <v>485</v>
      </c>
      <c r="C228" s="311" t="s">
        <v>112</v>
      </c>
      <c r="D228" s="340" t="s">
        <v>111</v>
      </c>
      <c r="E228" s="311" t="s">
        <v>485</v>
      </c>
      <c r="F228" s="311" t="s">
        <v>737</v>
      </c>
      <c r="G228" s="311" t="s">
        <v>187</v>
      </c>
      <c r="H228" s="340" t="s">
        <v>696</v>
      </c>
      <c r="I228" s="343">
        <v>1</v>
      </c>
      <c r="J228" s="340" t="s">
        <v>839</v>
      </c>
      <c r="K228" s="340" t="s">
        <v>1180</v>
      </c>
      <c r="L228" s="380"/>
      <c r="M228" s="370" t="s">
        <v>845</v>
      </c>
      <c r="N228" s="354">
        <v>45565</v>
      </c>
      <c r="O228" s="354" t="s">
        <v>887</v>
      </c>
      <c r="P228" s="392" t="s">
        <v>111</v>
      </c>
      <c r="Q228" s="311" t="s">
        <v>113</v>
      </c>
      <c r="R228" s="311" t="s">
        <v>12</v>
      </c>
      <c r="S228" s="311">
        <v>4</v>
      </c>
      <c r="T228" s="311" t="s">
        <v>110</v>
      </c>
      <c r="U228" s="311" t="s">
        <v>87</v>
      </c>
      <c r="V228" s="311">
        <v>1</v>
      </c>
      <c r="W228" s="382">
        <v>0</v>
      </c>
      <c r="X228" s="320">
        <v>1</v>
      </c>
      <c r="Y228" s="320">
        <v>0</v>
      </c>
      <c r="Z228" s="320">
        <v>1</v>
      </c>
      <c r="AA228" s="464">
        <f>SUM(V228:Z228)</f>
        <v>3</v>
      </c>
      <c r="AB228" s="322" t="str">
        <f t="shared" ref="AB228:AE229" si="380">IF(AV$7=H228,$K228,0)</f>
        <v xml:space="preserve">One goal of the assistance program is to spread source water awareness and educate waterworks and communities on measures they can implement to protect their sources. Tetra Tech was contracted to complete tasks to support source water protection plan development and implementation for 42 water systems. A programmatic goal was set to complete 6 SWPP/year. Activity reported at the end of the 2019-2020 amounted to 4 finalized SWPP documents covering 27 individual systems, 1 completed draft SWPP for one individual system and 7 plans in draft or under development covering 11 individual systems. </v>
      </c>
      <c r="AC228" s="322">
        <f t="shared" si="380"/>
        <v>0</v>
      </c>
      <c r="AD228" s="322">
        <f t="shared" si="380"/>
        <v>0</v>
      </c>
      <c r="AE228" s="322">
        <f t="shared" si="380"/>
        <v>0</v>
      </c>
      <c r="AF228" s="322">
        <f>IF(AZ$7=M228,$K228,0)</f>
        <v>0</v>
      </c>
      <c r="AG228" s="364" t="str">
        <f t="shared" ref="AG228:AJ229" si="381">IF(AV$7=H228,$J228,0)</f>
        <v>Active</v>
      </c>
      <c r="AH228" s="322">
        <f t="shared" si="381"/>
        <v>0</v>
      </c>
      <c r="AI228" s="322">
        <f t="shared" si="381"/>
        <v>0</v>
      </c>
      <c r="AJ228" s="322">
        <f t="shared" si="381"/>
        <v>0</v>
      </c>
      <c r="AK228" s="322">
        <f>IF(AZ$7=M228,$J228,0)</f>
        <v>0</v>
      </c>
      <c r="AL228" s="364" t="str">
        <f t="shared" ref="AL228:AO229" si="382">IF(AV$7=H228,$D228,0)</f>
        <v>VDH</v>
      </c>
      <c r="AM228" s="322">
        <f t="shared" si="382"/>
        <v>0</v>
      </c>
      <c r="AN228" s="322">
        <f t="shared" si="382"/>
        <v>0</v>
      </c>
      <c r="AO228" s="322">
        <f t="shared" si="382"/>
        <v>0</v>
      </c>
      <c r="AP228" s="322">
        <f>IF(AZ$7=M228,$D228,0)</f>
        <v>0</v>
      </c>
      <c r="AQ228" s="322" t="str">
        <f t="shared" ref="AQ228:AT229" si="383">IF(AV$7=H228,$M228,0)</f>
        <v>[DEQ Staff]</v>
      </c>
      <c r="AR228" s="322">
        <f t="shared" si="383"/>
        <v>0</v>
      </c>
      <c r="AS228" s="322">
        <f t="shared" si="383"/>
        <v>0</v>
      </c>
      <c r="AT228" s="322">
        <f t="shared" si="383"/>
        <v>0</v>
      </c>
      <c r="AU228" s="322">
        <f>IF(AZ$7=M228,$M228,0)</f>
        <v>0</v>
      </c>
      <c r="AV228" s="461">
        <f t="shared" ref="AV228" si="384">IF(AV$7=H228,$I228,0)</f>
        <v>1</v>
      </c>
      <c r="AW228" s="298">
        <f t="shared" ref="AW228" si="385">IF(AW$7=I228,$I228,0)</f>
        <v>0</v>
      </c>
      <c r="AX228" s="298">
        <f t="shared" ref="AX228" si="386">IF(AX$7=J228,$I228,0)</f>
        <v>0</v>
      </c>
      <c r="AY228" s="298">
        <f t="shared" ref="AY228" si="387">IF(AY$7=K228,$I228,0)</f>
        <v>0</v>
      </c>
      <c r="AZ228" s="372">
        <f>IF(AZ$7=M228,$I228,0)</f>
        <v>0</v>
      </c>
      <c r="BA228" s="466">
        <f>SUM(AV228:AZ228)</f>
        <v>1</v>
      </c>
      <c r="BB228" s="434">
        <f>BA228/AA228</f>
        <v>0.33333333333333331</v>
      </c>
      <c r="BC228" s="273"/>
      <c r="BD228" s="273"/>
      <c r="BE228" s="273"/>
      <c r="BF228" s="273"/>
      <c r="BG228" s="273"/>
      <c r="BH228" s="273"/>
      <c r="BI228" s="273"/>
      <c r="BJ228" s="273"/>
      <c r="BK228" s="273"/>
      <c r="BL228" s="273"/>
      <c r="BM228" s="273"/>
      <c r="BN228" s="273"/>
      <c r="BO228" s="273"/>
      <c r="BP228" s="273"/>
      <c r="BQ228" s="273"/>
      <c r="BR228" s="273"/>
      <c r="BS228" s="273"/>
      <c r="BT228" s="273"/>
      <c r="BU228" s="273"/>
      <c r="BV228" s="273"/>
      <c r="BW228" s="273"/>
      <c r="BX228" s="273"/>
      <c r="BY228" s="273"/>
      <c r="BZ228" s="273"/>
      <c r="CA228" s="273"/>
      <c r="CB228" s="273"/>
      <c r="CC228" s="273"/>
      <c r="CD228" s="273"/>
      <c r="CE228" s="273"/>
      <c r="CF228" s="273"/>
      <c r="CG228" s="273"/>
      <c r="CH228" s="273"/>
      <c r="CI228" s="273"/>
      <c r="CJ228" s="273"/>
      <c r="CK228" s="273"/>
      <c r="CL228" s="273"/>
      <c r="CM228" s="273"/>
      <c r="CN228" s="273"/>
      <c r="CO228" s="273"/>
      <c r="CP228" s="273"/>
      <c r="CQ228" s="273"/>
      <c r="CR228" s="273"/>
      <c r="CS228" s="273"/>
      <c r="CT228" s="273"/>
      <c r="CU228" s="273"/>
      <c r="CV228" s="273"/>
      <c r="CW228" s="273"/>
      <c r="CX228" s="273"/>
      <c r="CY228" s="273"/>
      <c r="CZ228" s="273"/>
      <c r="DA228" s="273"/>
      <c r="DB228" s="273"/>
      <c r="DC228" s="273"/>
      <c r="DD228" s="273"/>
      <c r="DE228" s="273"/>
      <c r="DF228" s="273"/>
      <c r="DG228" s="273"/>
      <c r="DH228" s="273"/>
      <c r="DI228" s="273"/>
      <c r="DJ228" s="273"/>
      <c r="DK228" s="273"/>
      <c r="DL228" s="273"/>
      <c r="DM228" s="273"/>
      <c r="DN228" s="273"/>
      <c r="DO228" s="273"/>
      <c r="DP228" s="273"/>
      <c r="DQ228" s="273"/>
      <c r="DR228" s="273"/>
      <c r="DS228" s="273"/>
      <c r="DT228" s="273"/>
      <c r="DU228" s="273"/>
      <c r="DV228" s="273"/>
      <c r="DW228" s="273"/>
      <c r="DX228" s="273"/>
      <c r="DY228" s="273"/>
      <c r="DZ228" s="273"/>
      <c r="EA228" s="273"/>
      <c r="EB228" s="273"/>
      <c r="EC228" s="273"/>
      <c r="ED228" s="273"/>
      <c r="EE228" s="273"/>
      <c r="EF228" s="273"/>
    </row>
    <row r="229" spans="1:136" s="261" customFormat="1" ht="72" hidden="1" x14ac:dyDescent="0.35">
      <c r="A229" s="395" t="s">
        <v>893</v>
      </c>
      <c r="B229" s="396" t="s">
        <v>485</v>
      </c>
      <c r="C229" s="409" t="s">
        <v>112</v>
      </c>
      <c r="D229" s="397" t="s">
        <v>852</v>
      </c>
      <c r="E229" s="398" t="s">
        <v>485</v>
      </c>
      <c r="F229" s="409" t="s">
        <v>737</v>
      </c>
      <c r="G229" s="398" t="s">
        <v>187</v>
      </c>
      <c r="H229" s="400" t="s">
        <v>699</v>
      </c>
      <c r="I229" s="401" t="s">
        <v>1269</v>
      </c>
      <c r="J229" s="397" t="s">
        <v>882</v>
      </c>
      <c r="K229" s="397" t="s">
        <v>880</v>
      </c>
      <c r="L229" s="269"/>
      <c r="M229" s="269" t="s">
        <v>845</v>
      </c>
      <c r="N229" s="402">
        <v>45565</v>
      </c>
      <c r="O229" s="402" t="s">
        <v>887</v>
      </c>
      <c r="P229" s="311" t="s">
        <v>111</v>
      </c>
      <c r="Q229" s="404" t="s">
        <v>113</v>
      </c>
      <c r="R229" s="404" t="s">
        <v>12</v>
      </c>
      <c r="S229" s="404">
        <v>4</v>
      </c>
      <c r="T229" s="404" t="s">
        <v>110</v>
      </c>
      <c r="U229" s="404" t="s">
        <v>87</v>
      </c>
      <c r="V229" s="404">
        <v>1</v>
      </c>
      <c r="W229" s="289">
        <v>0</v>
      </c>
      <c r="X229" s="320">
        <v>1</v>
      </c>
      <c r="Y229" s="320">
        <v>0</v>
      </c>
      <c r="Z229" s="320">
        <v>1</v>
      </c>
      <c r="AA229" s="322">
        <f>SUM(V229:Z229)</f>
        <v>3</v>
      </c>
      <c r="AB229" s="322">
        <f t="shared" si="380"/>
        <v>0</v>
      </c>
      <c r="AC229" s="322">
        <f t="shared" si="380"/>
        <v>0</v>
      </c>
      <c r="AD229" s="322">
        <f t="shared" si="380"/>
        <v>0</v>
      </c>
      <c r="AE229" s="322">
        <f t="shared" si="380"/>
        <v>0</v>
      </c>
      <c r="AF229" s="322">
        <f>IF(AZ$7=M229,$K229,0)</f>
        <v>0</v>
      </c>
      <c r="AG229" s="322">
        <f t="shared" si="381"/>
        <v>0</v>
      </c>
      <c r="AH229" s="322">
        <f t="shared" si="381"/>
        <v>0</v>
      </c>
      <c r="AI229" s="322">
        <f t="shared" si="381"/>
        <v>0</v>
      </c>
      <c r="AJ229" s="322">
        <f t="shared" si="381"/>
        <v>0</v>
      </c>
      <c r="AK229" s="322">
        <f>IF(AZ$7=M229,$J229,0)</f>
        <v>0</v>
      </c>
      <c r="AL229" s="322">
        <f t="shared" si="382"/>
        <v>0</v>
      </c>
      <c r="AM229" s="322">
        <f t="shared" si="382"/>
        <v>0</v>
      </c>
      <c r="AN229" s="322">
        <f t="shared" si="382"/>
        <v>0</v>
      </c>
      <c r="AO229" s="322">
        <f t="shared" si="382"/>
        <v>0</v>
      </c>
      <c r="AP229" s="322">
        <f>IF(AZ$7=M229,$D229,0)</f>
        <v>0</v>
      </c>
      <c r="AQ229" s="322">
        <f t="shared" si="383"/>
        <v>0</v>
      </c>
      <c r="AR229" s="322">
        <f t="shared" si="383"/>
        <v>0</v>
      </c>
      <c r="AS229" s="322">
        <f t="shared" si="383"/>
        <v>0</v>
      </c>
      <c r="AT229" s="322">
        <f t="shared" si="383"/>
        <v>0</v>
      </c>
      <c r="AU229" s="322">
        <f>IF(AZ$7=M229,$M229,0)</f>
        <v>0</v>
      </c>
      <c r="AV229" s="322">
        <f t="shared" ref="AV229:AY229" si="388">IF(AV$7=H229,$I229,0)</f>
        <v>0</v>
      </c>
      <c r="AW229" s="322">
        <f t="shared" si="388"/>
        <v>0</v>
      </c>
      <c r="AX229" s="322">
        <f t="shared" si="388"/>
        <v>0</v>
      </c>
      <c r="AY229" s="322">
        <f t="shared" si="388"/>
        <v>0</v>
      </c>
      <c r="AZ229" s="322">
        <f>IF(AZ$7=M229,$I229,0)</f>
        <v>0</v>
      </c>
      <c r="BA229" s="326">
        <f>SUM(AV229:AZ229)</f>
        <v>0</v>
      </c>
      <c r="BB229" s="328">
        <f>BA229/AA229</f>
        <v>0</v>
      </c>
    </row>
    <row r="230" spans="1:136" s="261" customFormat="1" ht="72" hidden="1" x14ac:dyDescent="0.35">
      <c r="A230" s="282" t="s">
        <v>893</v>
      </c>
      <c r="B230" s="283" t="s">
        <v>485</v>
      </c>
      <c r="C230" s="288" t="s">
        <v>112</v>
      </c>
      <c r="D230" s="269" t="s">
        <v>852</v>
      </c>
      <c r="E230" s="284" t="s">
        <v>485</v>
      </c>
      <c r="F230" s="288" t="s">
        <v>737</v>
      </c>
      <c r="G230" s="284" t="s">
        <v>187</v>
      </c>
      <c r="H230" s="278" t="s">
        <v>697</v>
      </c>
      <c r="I230" s="268" t="s">
        <v>1269</v>
      </c>
      <c r="J230" s="269" t="s">
        <v>882</v>
      </c>
      <c r="K230" s="269" t="s">
        <v>880</v>
      </c>
      <c r="L230" s="269"/>
      <c r="M230" s="269" t="s">
        <v>845</v>
      </c>
      <c r="N230" s="285">
        <v>45565</v>
      </c>
      <c r="O230" s="285" t="s">
        <v>887</v>
      </c>
      <c r="P230" s="311" t="s">
        <v>111</v>
      </c>
      <c r="Q230" s="289" t="s">
        <v>12</v>
      </c>
      <c r="R230" s="289">
        <v>4</v>
      </c>
      <c r="S230" s="289" t="s">
        <v>110</v>
      </c>
      <c r="T230" s="289" t="s">
        <v>87</v>
      </c>
      <c r="U230" s="322">
        <v>3</v>
      </c>
      <c r="V230" s="326">
        <v>0</v>
      </c>
      <c r="W230" s="328">
        <v>0</v>
      </c>
      <c r="X230" s="260"/>
      <c r="Y230" s="260"/>
      <c r="Z230" s="260"/>
      <c r="AA230" s="281"/>
      <c r="AB230" s="281"/>
      <c r="AC230" s="281"/>
      <c r="AD230" s="281"/>
      <c r="AE230" s="281"/>
      <c r="AF230" s="281"/>
      <c r="AG230" s="281"/>
      <c r="AH230" s="281"/>
      <c r="AI230" s="281"/>
      <c r="AJ230" s="281"/>
      <c r="AK230" s="281"/>
      <c r="AL230" s="281"/>
      <c r="AM230" s="281"/>
      <c r="AN230" s="281"/>
      <c r="AO230" s="281"/>
      <c r="AP230" s="281"/>
      <c r="AQ230" s="281"/>
      <c r="AR230" s="281"/>
      <c r="AS230" s="281"/>
      <c r="AT230" s="281"/>
      <c r="AU230" s="281"/>
      <c r="AV230" s="260"/>
      <c r="AW230" s="260"/>
      <c r="AX230" s="260"/>
      <c r="AY230" s="260"/>
      <c r="AZ230" s="260"/>
      <c r="BA230" s="281"/>
      <c r="BB230" s="281"/>
    </row>
    <row r="231" spans="1:136" s="261" customFormat="1" ht="72" hidden="1" x14ac:dyDescent="0.35">
      <c r="A231" s="282" t="s">
        <v>893</v>
      </c>
      <c r="B231" s="283" t="s">
        <v>485</v>
      </c>
      <c r="C231" s="288" t="s">
        <v>112</v>
      </c>
      <c r="D231" s="269" t="s">
        <v>852</v>
      </c>
      <c r="E231" s="284" t="s">
        <v>485</v>
      </c>
      <c r="F231" s="288" t="s">
        <v>737</v>
      </c>
      <c r="G231" s="284" t="s">
        <v>187</v>
      </c>
      <c r="H231" s="278" t="s">
        <v>698</v>
      </c>
      <c r="I231" s="268" t="s">
        <v>1269</v>
      </c>
      <c r="J231" s="269" t="s">
        <v>882</v>
      </c>
      <c r="K231" s="269" t="s">
        <v>880</v>
      </c>
      <c r="L231" s="269"/>
      <c r="M231" s="269" t="s">
        <v>845</v>
      </c>
      <c r="N231" s="285">
        <v>45565</v>
      </c>
      <c r="O231" s="285" t="s">
        <v>887</v>
      </c>
      <c r="P231" s="311" t="s">
        <v>111</v>
      </c>
      <c r="Q231" s="289">
        <v>4</v>
      </c>
      <c r="R231" s="289" t="s">
        <v>110</v>
      </c>
      <c r="S231" s="289" t="s">
        <v>87</v>
      </c>
      <c r="T231" s="298">
        <v>3</v>
      </c>
      <c r="U231" s="281"/>
      <c r="V231" s="281"/>
      <c r="W231" s="281"/>
    </row>
    <row r="232" spans="1:136" s="261" customFormat="1" ht="72" hidden="1" x14ac:dyDescent="0.35">
      <c r="A232" s="504" t="s">
        <v>893</v>
      </c>
      <c r="B232" s="505" t="s">
        <v>485</v>
      </c>
      <c r="C232" s="514" t="s">
        <v>112</v>
      </c>
      <c r="D232" s="506" t="s">
        <v>852</v>
      </c>
      <c r="E232" s="507" t="s">
        <v>485</v>
      </c>
      <c r="F232" s="514" t="s">
        <v>737</v>
      </c>
      <c r="G232" s="507" t="s">
        <v>187</v>
      </c>
      <c r="H232" s="278" t="s">
        <v>700</v>
      </c>
      <c r="I232" s="508" t="s">
        <v>1269</v>
      </c>
      <c r="J232" s="506" t="s">
        <v>882</v>
      </c>
      <c r="K232" s="506" t="s">
        <v>880</v>
      </c>
      <c r="L232" s="269"/>
      <c r="M232" s="269" t="s">
        <v>845</v>
      </c>
      <c r="N232" s="509">
        <v>45565</v>
      </c>
      <c r="O232" s="509" t="s">
        <v>887</v>
      </c>
      <c r="P232" s="311" t="s">
        <v>111</v>
      </c>
      <c r="Q232" s="515" t="s">
        <v>110</v>
      </c>
      <c r="R232" s="515" t="s">
        <v>87</v>
      </c>
      <c r="S232" s="528">
        <v>3</v>
      </c>
      <c r="T232" s="511"/>
    </row>
    <row r="233" spans="1:136" s="339" customFormat="1" ht="60" x14ac:dyDescent="0.35">
      <c r="A233" s="311" t="s">
        <v>101</v>
      </c>
      <c r="B233" s="311" t="s">
        <v>486</v>
      </c>
      <c r="C233" s="311" t="s">
        <v>115</v>
      </c>
      <c r="D233" s="340" t="s">
        <v>10</v>
      </c>
      <c r="E233" s="311" t="s">
        <v>486</v>
      </c>
      <c r="F233" s="311" t="s">
        <v>739</v>
      </c>
      <c r="G233" s="311" t="s">
        <v>186</v>
      </c>
      <c r="H233" s="340" t="s">
        <v>696</v>
      </c>
      <c r="I233" s="343">
        <v>1</v>
      </c>
      <c r="J233" s="340" t="s">
        <v>839</v>
      </c>
      <c r="K233" s="340" t="s">
        <v>1185</v>
      </c>
      <c r="L233" s="380"/>
      <c r="M233" s="370" t="s">
        <v>845</v>
      </c>
      <c r="N233" s="354">
        <v>45565</v>
      </c>
      <c r="O233" s="354" t="s">
        <v>888</v>
      </c>
      <c r="P233" s="392" t="s">
        <v>10</v>
      </c>
      <c r="Q233" s="311" t="s">
        <v>109</v>
      </c>
      <c r="R233" s="311" t="s">
        <v>24</v>
      </c>
      <c r="S233" s="311">
        <v>3</v>
      </c>
      <c r="T233" s="311" t="s">
        <v>114</v>
      </c>
      <c r="U233" s="311">
        <v>1</v>
      </c>
      <c r="V233" s="311">
        <v>1</v>
      </c>
      <c r="W233" s="320">
        <v>1</v>
      </c>
      <c r="X233" s="320">
        <v>1</v>
      </c>
      <c r="Y233" s="320">
        <v>1</v>
      </c>
      <c r="Z233" s="320">
        <v>1</v>
      </c>
      <c r="AA233" s="464">
        <f>SUM(V233:Z233)</f>
        <v>5</v>
      </c>
      <c r="AB233" s="322" t="str">
        <f t="shared" ref="AB233:AE234" si="389">IF(AV$7=H233,$K233,0)</f>
        <v>Coastal Hazards and Marine Debris Strategies for FY2021-2025 will serve as the main mechanisms for addressing non-point source pollution and improving coastal water quality through new enforceable policies or research directed toward informing such policies. Five Year Strategy Developed</v>
      </c>
      <c r="AC233" s="322">
        <f t="shared" si="389"/>
        <v>0</v>
      </c>
      <c r="AD233" s="322">
        <f t="shared" si="389"/>
        <v>0</v>
      </c>
      <c r="AE233" s="322">
        <f t="shared" si="389"/>
        <v>0</v>
      </c>
      <c r="AF233" s="322">
        <f>IF(AZ$7=M233,$K233,0)</f>
        <v>0</v>
      </c>
      <c r="AG233" s="364" t="str">
        <f t="shared" ref="AG233:AJ234" si="390">IF(AV$7=H233,$J233,0)</f>
        <v>Active</v>
      </c>
      <c r="AH233" s="322">
        <f t="shared" si="390"/>
        <v>0</v>
      </c>
      <c r="AI233" s="322">
        <f t="shared" si="390"/>
        <v>0</v>
      </c>
      <c r="AJ233" s="322">
        <f t="shared" si="390"/>
        <v>0</v>
      </c>
      <c r="AK233" s="322">
        <f>IF(AZ$7=M233,$J233,0)</f>
        <v>0</v>
      </c>
      <c r="AL233" s="364" t="str">
        <f t="shared" ref="AL233:AO234" si="391">IF(AV$7=H233,$D233,0)</f>
        <v>DEQ</v>
      </c>
      <c r="AM233" s="322">
        <f t="shared" si="391"/>
        <v>0</v>
      </c>
      <c r="AN233" s="322">
        <f t="shared" si="391"/>
        <v>0</v>
      </c>
      <c r="AO233" s="322">
        <f t="shared" si="391"/>
        <v>0</v>
      </c>
      <c r="AP233" s="322">
        <f>IF(AZ$7=M233,$D233,0)</f>
        <v>0</v>
      </c>
      <c r="AQ233" s="322" t="str">
        <f t="shared" ref="AQ233:AT234" si="392">IF(AV$7=H233,$M233,0)</f>
        <v>[DEQ Staff]</v>
      </c>
      <c r="AR233" s="322">
        <f t="shared" si="392"/>
        <v>0</v>
      </c>
      <c r="AS233" s="322">
        <f t="shared" si="392"/>
        <v>0</v>
      </c>
      <c r="AT233" s="322">
        <f t="shared" si="392"/>
        <v>0</v>
      </c>
      <c r="AU233" s="322">
        <f>IF(AZ$7=M233,$M233,0)</f>
        <v>0</v>
      </c>
      <c r="AV233" s="461">
        <f t="shared" ref="AV233" si="393">IF(AV$7=H233,$I233,0)</f>
        <v>1</v>
      </c>
      <c r="AW233" s="298">
        <f t="shared" ref="AW233" si="394">IF(AW$7=I233,$I233,0)</f>
        <v>0</v>
      </c>
      <c r="AX233" s="298">
        <f t="shared" ref="AX233" si="395">IF(AX$7=J233,$I233,0)</f>
        <v>0</v>
      </c>
      <c r="AY233" s="298">
        <f t="shared" ref="AY233" si="396">IF(AY$7=K233,$I233,0)</f>
        <v>0</v>
      </c>
      <c r="AZ233" s="372">
        <f>IF(AZ$7=M233,$I233,0)</f>
        <v>0</v>
      </c>
      <c r="BA233" s="466">
        <f>SUM(AV233:AZ233)</f>
        <v>1</v>
      </c>
      <c r="BB233" s="434">
        <f>BA233/AA233</f>
        <v>0.2</v>
      </c>
      <c r="BC233" s="273"/>
      <c r="BD233" s="273"/>
      <c r="BE233" s="273"/>
      <c r="BF233" s="273"/>
      <c r="BG233" s="273"/>
      <c r="BH233" s="273"/>
      <c r="BI233" s="273"/>
      <c r="BJ233" s="273"/>
      <c r="BK233" s="273"/>
      <c r="BL233" s="273"/>
      <c r="BM233" s="273"/>
      <c r="BN233" s="273"/>
      <c r="BO233" s="273"/>
      <c r="BP233" s="273"/>
      <c r="BQ233" s="273"/>
      <c r="BR233" s="273"/>
      <c r="BS233" s="273"/>
      <c r="BT233" s="273"/>
      <c r="BU233" s="273"/>
      <c r="BV233" s="273"/>
      <c r="BW233" s="273"/>
      <c r="BX233" s="273"/>
      <c r="BY233" s="273"/>
      <c r="BZ233" s="273"/>
      <c r="CA233" s="273"/>
      <c r="CB233" s="273"/>
      <c r="CC233" s="273"/>
      <c r="CD233" s="273"/>
      <c r="CE233" s="273"/>
      <c r="CF233" s="273"/>
      <c r="CG233" s="273"/>
      <c r="CH233" s="273"/>
      <c r="CI233" s="273"/>
      <c r="CJ233" s="273"/>
      <c r="CK233" s="273"/>
      <c r="CL233" s="273"/>
      <c r="CM233" s="273"/>
      <c r="CN233" s="273"/>
      <c r="CO233" s="273"/>
      <c r="CP233" s="273"/>
      <c r="CQ233" s="273"/>
      <c r="CR233" s="273"/>
      <c r="CS233" s="273"/>
      <c r="CT233" s="273"/>
      <c r="CU233" s="273"/>
      <c r="CV233" s="273"/>
      <c r="CW233" s="273"/>
      <c r="CX233" s="273"/>
      <c r="CY233" s="273"/>
      <c r="CZ233" s="273"/>
      <c r="DA233" s="273"/>
      <c r="DB233" s="273"/>
      <c r="DC233" s="273"/>
      <c r="DD233" s="273"/>
      <c r="DE233" s="273"/>
      <c r="DF233" s="273"/>
      <c r="DG233" s="273"/>
      <c r="DH233" s="273"/>
      <c r="DI233" s="273"/>
      <c r="DJ233" s="273"/>
      <c r="DK233" s="273"/>
      <c r="DL233" s="273"/>
      <c r="DM233" s="273"/>
      <c r="DN233" s="273"/>
      <c r="DO233" s="273"/>
      <c r="DP233" s="273"/>
      <c r="DQ233" s="273"/>
      <c r="DR233" s="273"/>
      <c r="DS233" s="273"/>
      <c r="DT233" s="273"/>
      <c r="DU233" s="273"/>
      <c r="DV233" s="273"/>
      <c r="DW233" s="273"/>
      <c r="DX233" s="273"/>
      <c r="DY233" s="273"/>
      <c r="DZ233" s="273"/>
      <c r="EA233" s="273"/>
      <c r="EB233" s="273"/>
      <c r="EC233" s="273"/>
      <c r="ED233" s="273"/>
      <c r="EE233" s="273"/>
      <c r="EF233" s="273"/>
    </row>
    <row r="234" spans="1:136" s="261" customFormat="1" ht="60" hidden="1" x14ac:dyDescent="0.35">
      <c r="A234" s="395" t="s">
        <v>893</v>
      </c>
      <c r="B234" s="396" t="s">
        <v>486</v>
      </c>
      <c r="C234" s="409" t="s">
        <v>115</v>
      </c>
      <c r="D234" s="397" t="s">
        <v>852</v>
      </c>
      <c r="E234" s="398" t="s">
        <v>486</v>
      </c>
      <c r="F234" s="409" t="s">
        <v>739</v>
      </c>
      <c r="G234" s="398" t="s">
        <v>186</v>
      </c>
      <c r="H234" s="400" t="s">
        <v>699</v>
      </c>
      <c r="I234" s="401" t="s">
        <v>1269</v>
      </c>
      <c r="J234" s="397" t="s">
        <v>882</v>
      </c>
      <c r="K234" s="397" t="s">
        <v>880</v>
      </c>
      <c r="L234" s="269"/>
      <c r="M234" s="269" t="s">
        <v>845</v>
      </c>
      <c r="N234" s="402">
        <v>45565</v>
      </c>
      <c r="O234" s="402" t="s">
        <v>888</v>
      </c>
      <c r="P234" s="311" t="s">
        <v>10</v>
      </c>
      <c r="Q234" s="404" t="s">
        <v>109</v>
      </c>
      <c r="R234" s="404" t="s">
        <v>24</v>
      </c>
      <c r="S234" s="404">
        <v>3</v>
      </c>
      <c r="T234" s="404" t="s">
        <v>114</v>
      </c>
      <c r="U234" s="320">
        <v>1</v>
      </c>
      <c r="V234" s="320">
        <v>1</v>
      </c>
      <c r="W234" s="320">
        <v>1</v>
      </c>
      <c r="X234" s="320">
        <v>1</v>
      </c>
      <c r="Y234" s="320">
        <v>1</v>
      </c>
      <c r="Z234" s="320">
        <v>1</v>
      </c>
      <c r="AA234" s="322">
        <f>SUM(V234:Z234)</f>
        <v>5</v>
      </c>
      <c r="AB234" s="322">
        <f t="shared" si="389"/>
        <v>0</v>
      </c>
      <c r="AC234" s="322">
        <f t="shared" si="389"/>
        <v>0</v>
      </c>
      <c r="AD234" s="322">
        <f t="shared" si="389"/>
        <v>0</v>
      </c>
      <c r="AE234" s="322">
        <f t="shared" si="389"/>
        <v>0</v>
      </c>
      <c r="AF234" s="322">
        <f>IF(AZ$7=M234,$K234,0)</f>
        <v>0</v>
      </c>
      <c r="AG234" s="322">
        <f t="shared" si="390"/>
        <v>0</v>
      </c>
      <c r="AH234" s="322">
        <f t="shared" si="390"/>
        <v>0</v>
      </c>
      <c r="AI234" s="322">
        <f t="shared" si="390"/>
        <v>0</v>
      </c>
      <c r="AJ234" s="322">
        <f t="shared" si="390"/>
        <v>0</v>
      </c>
      <c r="AK234" s="322">
        <f>IF(AZ$7=M234,$J234,0)</f>
        <v>0</v>
      </c>
      <c r="AL234" s="322">
        <f t="shared" si="391"/>
        <v>0</v>
      </c>
      <c r="AM234" s="322">
        <f t="shared" si="391"/>
        <v>0</v>
      </c>
      <c r="AN234" s="322">
        <f t="shared" si="391"/>
        <v>0</v>
      </c>
      <c r="AO234" s="322">
        <f t="shared" si="391"/>
        <v>0</v>
      </c>
      <c r="AP234" s="322">
        <f>IF(AZ$7=M234,$D234,0)</f>
        <v>0</v>
      </c>
      <c r="AQ234" s="322">
        <f t="shared" si="392"/>
        <v>0</v>
      </c>
      <c r="AR234" s="322">
        <f t="shared" si="392"/>
        <v>0</v>
      </c>
      <c r="AS234" s="322">
        <f t="shared" si="392"/>
        <v>0</v>
      </c>
      <c r="AT234" s="322">
        <f t="shared" si="392"/>
        <v>0</v>
      </c>
      <c r="AU234" s="322">
        <f>IF(AZ$7=M234,$M234,0)</f>
        <v>0</v>
      </c>
      <c r="AV234" s="322">
        <f t="shared" ref="AV234:AY234" si="397">IF(AV$7=H234,$I234,0)</f>
        <v>0</v>
      </c>
      <c r="AW234" s="322">
        <f t="shared" si="397"/>
        <v>0</v>
      </c>
      <c r="AX234" s="322">
        <f t="shared" si="397"/>
        <v>0</v>
      </c>
      <c r="AY234" s="322">
        <f t="shared" si="397"/>
        <v>0</v>
      </c>
      <c r="AZ234" s="322">
        <f>IF(AZ$7=M234,$I234,0)</f>
        <v>0</v>
      </c>
      <c r="BA234" s="326">
        <f>SUM(AV234:AZ234)</f>
        <v>0</v>
      </c>
      <c r="BB234" s="328">
        <f>BA234/AA234</f>
        <v>0</v>
      </c>
    </row>
    <row r="235" spans="1:136" s="261" customFormat="1" ht="60" hidden="1" x14ac:dyDescent="0.35">
      <c r="A235" s="282" t="s">
        <v>893</v>
      </c>
      <c r="B235" s="283" t="s">
        <v>486</v>
      </c>
      <c r="C235" s="288" t="s">
        <v>115</v>
      </c>
      <c r="D235" s="269" t="s">
        <v>852</v>
      </c>
      <c r="E235" s="284" t="s">
        <v>486</v>
      </c>
      <c r="F235" s="288" t="s">
        <v>739</v>
      </c>
      <c r="G235" s="284" t="s">
        <v>186</v>
      </c>
      <c r="H235" s="278" t="s">
        <v>697</v>
      </c>
      <c r="I235" s="268" t="s">
        <v>1269</v>
      </c>
      <c r="J235" s="269" t="s">
        <v>882</v>
      </c>
      <c r="K235" s="269" t="s">
        <v>880</v>
      </c>
      <c r="L235" s="269"/>
      <c r="M235" s="269" t="s">
        <v>845</v>
      </c>
      <c r="N235" s="285">
        <v>45565</v>
      </c>
      <c r="O235" s="285" t="s">
        <v>888</v>
      </c>
      <c r="P235" s="311" t="s">
        <v>10</v>
      </c>
      <c r="Q235" s="289" t="s">
        <v>24</v>
      </c>
      <c r="R235" s="289">
        <v>3</v>
      </c>
      <c r="S235" s="289" t="s">
        <v>114</v>
      </c>
      <c r="T235" s="289">
        <v>1</v>
      </c>
      <c r="U235" s="322">
        <v>5</v>
      </c>
      <c r="V235" s="326">
        <v>0</v>
      </c>
      <c r="W235" s="328">
        <v>0</v>
      </c>
      <c r="X235" s="260"/>
      <c r="Y235" s="260"/>
      <c r="Z235" s="260"/>
      <c r="AA235" s="281"/>
      <c r="AB235" s="281"/>
      <c r="AC235" s="281"/>
      <c r="AD235" s="281"/>
      <c r="AE235" s="281"/>
      <c r="AF235" s="281"/>
      <c r="AG235" s="281"/>
      <c r="AH235" s="281"/>
      <c r="AI235" s="281"/>
      <c r="AJ235" s="281"/>
      <c r="AK235" s="281"/>
      <c r="AL235" s="281"/>
      <c r="AM235" s="281"/>
      <c r="AN235" s="281"/>
      <c r="AO235" s="281"/>
      <c r="AP235" s="281"/>
      <c r="AQ235" s="281"/>
      <c r="AR235" s="281"/>
      <c r="AS235" s="281"/>
      <c r="AT235" s="281"/>
      <c r="AU235" s="281"/>
      <c r="AV235" s="260"/>
      <c r="AW235" s="260"/>
      <c r="AX235" s="260"/>
      <c r="AY235" s="260"/>
      <c r="AZ235" s="260"/>
      <c r="BA235" s="281"/>
      <c r="BB235" s="281"/>
    </row>
    <row r="236" spans="1:136" s="261" customFormat="1" ht="60" hidden="1" x14ac:dyDescent="0.35">
      <c r="A236" s="282" t="s">
        <v>893</v>
      </c>
      <c r="B236" s="283" t="s">
        <v>486</v>
      </c>
      <c r="C236" s="288" t="s">
        <v>115</v>
      </c>
      <c r="D236" s="269" t="s">
        <v>852</v>
      </c>
      <c r="E236" s="284" t="s">
        <v>486</v>
      </c>
      <c r="F236" s="288" t="s">
        <v>739</v>
      </c>
      <c r="G236" s="284" t="s">
        <v>186</v>
      </c>
      <c r="H236" s="278" t="s">
        <v>698</v>
      </c>
      <c r="I236" s="268" t="s">
        <v>1269</v>
      </c>
      <c r="J236" s="269" t="s">
        <v>882</v>
      </c>
      <c r="K236" s="269" t="s">
        <v>880</v>
      </c>
      <c r="L236" s="269"/>
      <c r="M236" s="269" t="s">
        <v>845</v>
      </c>
      <c r="N236" s="285">
        <v>45565</v>
      </c>
      <c r="O236" s="285" t="s">
        <v>888</v>
      </c>
      <c r="P236" s="311" t="s">
        <v>10</v>
      </c>
      <c r="Q236" s="289">
        <v>3</v>
      </c>
      <c r="R236" s="289" t="s">
        <v>114</v>
      </c>
      <c r="S236" s="289">
        <v>1</v>
      </c>
      <c r="T236" s="298">
        <v>5</v>
      </c>
      <c r="U236" s="281"/>
      <c r="V236" s="281"/>
      <c r="W236" s="281"/>
    </row>
    <row r="237" spans="1:136" s="261" customFormat="1" ht="60" hidden="1" x14ac:dyDescent="0.35">
      <c r="A237" s="504" t="s">
        <v>893</v>
      </c>
      <c r="B237" s="505" t="s">
        <v>486</v>
      </c>
      <c r="C237" s="514" t="s">
        <v>115</v>
      </c>
      <c r="D237" s="506" t="s">
        <v>852</v>
      </c>
      <c r="E237" s="507" t="s">
        <v>486</v>
      </c>
      <c r="F237" s="514" t="s">
        <v>739</v>
      </c>
      <c r="G237" s="507" t="s">
        <v>186</v>
      </c>
      <c r="H237" s="278" t="s">
        <v>700</v>
      </c>
      <c r="I237" s="508" t="s">
        <v>1269</v>
      </c>
      <c r="J237" s="506" t="s">
        <v>882</v>
      </c>
      <c r="K237" s="506" t="s">
        <v>880</v>
      </c>
      <c r="L237" s="269"/>
      <c r="M237" s="269" t="s">
        <v>845</v>
      </c>
      <c r="N237" s="509">
        <v>45565</v>
      </c>
      <c r="O237" s="509" t="s">
        <v>888</v>
      </c>
      <c r="P237" s="311" t="s">
        <v>10</v>
      </c>
      <c r="Q237" s="515" t="s">
        <v>114</v>
      </c>
      <c r="R237" s="515">
        <v>1</v>
      </c>
      <c r="S237" s="528">
        <v>5</v>
      </c>
      <c r="T237" s="511"/>
    </row>
    <row r="238" spans="1:136" s="339" customFormat="1" ht="72" x14ac:dyDescent="0.35">
      <c r="A238" s="304" t="s">
        <v>146</v>
      </c>
      <c r="B238" s="304" t="s">
        <v>442</v>
      </c>
      <c r="C238" s="304" t="s">
        <v>98</v>
      </c>
      <c r="D238" s="342" t="s">
        <v>10</v>
      </c>
      <c r="E238" s="304" t="s">
        <v>442</v>
      </c>
      <c r="F238" s="304" t="s">
        <v>727</v>
      </c>
      <c r="G238" s="304" t="s">
        <v>198</v>
      </c>
      <c r="H238" s="342" t="s">
        <v>696</v>
      </c>
      <c r="I238" s="468">
        <v>1</v>
      </c>
      <c r="J238" s="342" t="s">
        <v>839</v>
      </c>
      <c r="K238" s="342" t="s">
        <v>1182</v>
      </c>
      <c r="L238" s="388"/>
      <c r="M238" s="375" t="s">
        <v>845</v>
      </c>
      <c r="N238" s="467">
        <v>45565</v>
      </c>
      <c r="O238" s="467" t="s">
        <v>889</v>
      </c>
      <c r="P238" s="389" t="s">
        <v>150</v>
      </c>
      <c r="Q238" s="304" t="s">
        <v>151</v>
      </c>
      <c r="R238" s="304" t="s">
        <v>80</v>
      </c>
      <c r="S238" s="360" t="s">
        <v>176</v>
      </c>
      <c r="T238" s="304" t="s">
        <v>149</v>
      </c>
      <c r="U238" s="361" t="s">
        <v>170</v>
      </c>
      <c r="V238" s="304">
        <v>0</v>
      </c>
      <c r="W238" s="323">
        <v>1</v>
      </c>
      <c r="X238" s="323">
        <v>0</v>
      </c>
      <c r="Y238" s="323">
        <v>1</v>
      </c>
      <c r="Z238" s="323">
        <v>0</v>
      </c>
      <c r="AA238" s="463">
        <f>SUM(V238:Z238)</f>
        <v>2</v>
      </c>
      <c r="AB238" s="322" t="str">
        <f t="shared" ref="AB238:AE239" si="398">IF(AV$7=H238,$K238,0)</f>
        <v>In FY 2020, DEQ authorized $18,000,000 in funding for 22 projects and one nutrient credit purchase from 15 localities utilizing $10,000,000 in bond authorization from the General Assembly and $8,000,000 in carryover funds.</v>
      </c>
      <c r="AC238" s="322">
        <f t="shared" si="398"/>
        <v>0</v>
      </c>
      <c r="AD238" s="322">
        <f t="shared" si="398"/>
        <v>0</v>
      </c>
      <c r="AE238" s="322">
        <f t="shared" si="398"/>
        <v>0</v>
      </c>
      <c r="AF238" s="322">
        <f>IF(AZ$7=M238,$K238,0)</f>
        <v>0</v>
      </c>
      <c r="AG238" s="364" t="str">
        <f t="shared" ref="AG238:AJ239" si="399">IF(AV$7=H238,$J238,0)</f>
        <v>Active</v>
      </c>
      <c r="AH238" s="322">
        <f t="shared" si="399"/>
        <v>0</v>
      </c>
      <c r="AI238" s="322">
        <f t="shared" si="399"/>
        <v>0</v>
      </c>
      <c r="AJ238" s="322">
        <f t="shared" si="399"/>
        <v>0</v>
      </c>
      <c r="AK238" s="322">
        <f>IF(AZ$7=M238,$J238,0)</f>
        <v>0</v>
      </c>
      <c r="AL238" s="364" t="str">
        <f t="shared" ref="AL238:AO239" si="400">IF(AV$7=H238,$D238,0)</f>
        <v>DEQ</v>
      </c>
      <c r="AM238" s="322">
        <f t="shared" si="400"/>
        <v>0</v>
      </c>
      <c r="AN238" s="322">
        <f t="shared" si="400"/>
        <v>0</v>
      </c>
      <c r="AO238" s="322">
        <f t="shared" si="400"/>
        <v>0</v>
      </c>
      <c r="AP238" s="322">
        <f>IF(AZ$7=M238,$D238,0)</f>
        <v>0</v>
      </c>
      <c r="AQ238" s="322" t="str">
        <f t="shared" ref="AQ238:AT239" si="401">IF(AV$7=H238,$M238,0)</f>
        <v>[DEQ Staff]</v>
      </c>
      <c r="AR238" s="322">
        <f t="shared" si="401"/>
        <v>0</v>
      </c>
      <c r="AS238" s="322">
        <f t="shared" si="401"/>
        <v>0</v>
      </c>
      <c r="AT238" s="322">
        <f t="shared" si="401"/>
        <v>0</v>
      </c>
      <c r="AU238" s="322">
        <f>IF(AZ$7=M238,$M238,0)</f>
        <v>0</v>
      </c>
      <c r="AV238" s="461">
        <f t="shared" ref="AV238" si="402">IF(AV$7=H238,$I238,0)</f>
        <v>1</v>
      </c>
      <c r="AW238" s="298">
        <f t="shared" ref="AW238" si="403">IF(AW$7=I238,$I238,0)</f>
        <v>0</v>
      </c>
      <c r="AX238" s="298">
        <f t="shared" ref="AX238" si="404">IF(AX$7=J238,$I238,0)</f>
        <v>0</v>
      </c>
      <c r="AY238" s="298">
        <f t="shared" ref="AY238" si="405">IF(AY$7=K238,$I238,0)</f>
        <v>0</v>
      </c>
      <c r="AZ238" s="372">
        <f>IF(AZ$7=M238,$I238,0)</f>
        <v>0</v>
      </c>
      <c r="BA238" s="465">
        <f>SUM(AV238:AZ238)</f>
        <v>1</v>
      </c>
      <c r="BB238" s="433">
        <f>BA238/AA238</f>
        <v>0.5</v>
      </c>
      <c r="BC238" s="273"/>
      <c r="BD238" s="273"/>
      <c r="BE238" s="273"/>
      <c r="BF238" s="273"/>
      <c r="BG238" s="273"/>
      <c r="BH238" s="273"/>
      <c r="BI238" s="273"/>
      <c r="BJ238" s="273"/>
      <c r="BK238" s="273"/>
      <c r="BL238" s="273"/>
      <c r="BM238" s="273"/>
      <c r="BN238" s="273"/>
      <c r="BO238" s="273"/>
      <c r="BP238" s="273"/>
      <c r="BQ238" s="273"/>
      <c r="BR238" s="273"/>
      <c r="BS238" s="273"/>
      <c r="BT238" s="273"/>
      <c r="BU238" s="273"/>
      <c r="BV238" s="273"/>
      <c r="BW238" s="273"/>
      <c r="BX238" s="273"/>
      <c r="BY238" s="273"/>
      <c r="BZ238" s="273"/>
      <c r="CA238" s="273"/>
      <c r="CB238" s="273"/>
      <c r="CC238" s="273"/>
      <c r="CD238" s="273"/>
      <c r="CE238" s="273"/>
      <c r="CF238" s="273"/>
      <c r="CG238" s="273"/>
      <c r="CH238" s="273"/>
      <c r="CI238" s="273"/>
      <c r="CJ238" s="273"/>
      <c r="CK238" s="273"/>
      <c r="CL238" s="273"/>
      <c r="CM238" s="273"/>
      <c r="CN238" s="273"/>
      <c r="CO238" s="273"/>
      <c r="CP238" s="273"/>
      <c r="CQ238" s="273"/>
      <c r="CR238" s="273"/>
      <c r="CS238" s="273"/>
      <c r="CT238" s="273"/>
      <c r="CU238" s="273"/>
      <c r="CV238" s="273"/>
      <c r="CW238" s="273"/>
      <c r="CX238" s="273"/>
      <c r="CY238" s="273"/>
      <c r="CZ238" s="273"/>
      <c r="DA238" s="273"/>
      <c r="DB238" s="273"/>
      <c r="DC238" s="273"/>
      <c r="DD238" s="273"/>
      <c r="DE238" s="273"/>
      <c r="DF238" s="273"/>
      <c r="DG238" s="273"/>
      <c r="DH238" s="273"/>
      <c r="DI238" s="273"/>
      <c r="DJ238" s="273"/>
      <c r="DK238" s="273"/>
      <c r="DL238" s="273"/>
      <c r="DM238" s="273"/>
      <c r="DN238" s="273"/>
      <c r="DO238" s="273"/>
      <c r="DP238" s="273"/>
      <c r="DQ238" s="273"/>
      <c r="DR238" s="273"/>
      <c r="DS238" s="273"/>
      <c r="DT238" s="273"/>
      <c r="DU238" s="273"/>
      <c r="DV238" s="273"/>
      <c r="DW238" s="273"/>
      <c r="DX238" s="273"/>
      <c r="DY238" s="273"/>
      <c r="DZ238" s="273"/>
      <c r="EA238" s="273"/>
      <c r="EB238" s="273"/>
      <c r="EC238" s="273"/>
      <c r="ED238" s="273"/>
      <c r="EE238" s="273"/>
      <c r="EF238" s="273"/>
    </row>
    <row r="239" spans="1:136" s="261" customFormat="1" ht="48" hidden="1" x14ac:dyDescent="0.35">
      <c r="A239" s="414" t="s">
        <v>146</v>
      </c>
      <c r="B239" s="415" t="s">
        <v>442</v>
      </c>
      <c r="C239" s="414" t="s">
        <v>98</v>
      </c>
      <c r="D239" s="416" t="s">
        <v>852</v>
      </c>
      <c r="E239" s="417" t="s">
        <v>442</v>
      </c>
      <c r="F239" s="414" t="s">
        <v>727</v>
      </c>
      <c r="G239" s="417" t="s">
        <v>198</v>
      </c>
      <c r="H239" s="400" t="s">
        <v>699</v>
      </c>
      <c r="I239" s="401" t="s">
        <v>1269</v>
      </c>
      <c r="J239" s="397" t="s">
        <v>882</v>
      </c>
      <c r="K239" s="397" t="s">
        <v>880</v>
      </c>
      <c r="L239" s="269"/>
      <c r="M239" s="269" t="s">
        <v>845</v>
      </c>
      <c r="N239" s="419">
        <v>45565</v>
      </c>
      <c r="O239" s="419" t="s">
        <v>889</v>
      </c>
      <c r="P239" s="304" t="s">
        <v>150</v>
      </c>
      <c r="Q239" s="420" t="s">
        <v>151</v>
      </c>
      <c r="R239" s="420" t="s">
        <v>80</v>
      </c>
      <c r="S239" s="424" t="s">
        <v>176</v>
      </c>
      <c r="T239" s="420" t="s">
        <v>149</v>
      </c>
      <c r="U239" s="324" t="s">
        <v>170</v>
      </c>
      <c r="V239" s="323">
        <v>0</v>
      </c>
      <c r="W239" s="323">
        <v>1</v>
      </c>
      <c r="X239" s="323">
        <v>0</v>
      </c>
      <c r="Y239" s="323">
        <v>1</v>
      </c>
      <c r="Z239" s="323">
        <v>0</v>
      </c>
      <c r="AA239" s="321">
        <f>SUM(V239:Z239)</f>
        <v>2</v>
      </c>
      <c r="AB239" s="322">
        <f t="shared" si="398"/>
        <v>0</v>
      </c>
      <c r="AC239" s="322">
        <f t="shared" si="398"/>
        <v>0</v>
      </c>
      <c r="AD239" s="322">
        <f t="shared" si="398"/>
        <v>0</v>
      </c>
      <c r="AE239" s="322">
        <f t="shared" si="398"/>
        <v>0</v>
      </c>
      <c r="AF239" s="322">
        <f>IF(AZ$7=M239,$K239,0)</f>
        <v>0</v>
      </c>
      <c r="AG239" s="322">
        <f t="shared" si="399"/>
        <v>0</v>
      </c>
      <c r="AH239" s="322">
        <f t="shared" si="399"/>
        <v>0</v>
      </c>
      <c r="AI239" s="322">
        <f t="shared" si="399"/>
        <v>0</v>
      </c>
      <c r="AJ239" s="322">
        <f t="shared" si="399"/>
        <v>0</v>
      </c>
      <c r="AK239" s="322">
        <f>IF(AZ$7=M239,$J239,0)</f>
        <v>0</v>
      </c>
      <c r="AL239" s="322">
        <f t="shared" si="400"/>
        <v>0</v>
      </c>
      <c r="AM239" s="322">
        <f t="shared" si="400"/>
        <v>0</v>
      </c>
      <c r="AN239" s="322">
        <f t="shared" si="400"/>
        <v>0</v>
      </c>
      <c r="AO239" s="322">
        <f t="shared" si="400"/>
        <v>0</v>
      </c>
      <c r="AP239" s="322">
        <f>IF(AZ$7=M239,$D239,0)</f>
        <v>0</v>
      </c>
      <c r="AQ239" s="322">
        <f t="shared" si="401"/>
        <v>0</v>
      </c>
      <c r="AR239" s="322">
        <f t="shared" si="401"/>
        <v>0</v>
      </c>
      <c r="AS239" s="322">
        <f t="shared" si="401"/>
        <v>0</v>
      </c>
      <c r="AT239" s="322">
        <f t="shared" si="401"/>
        <v>0</v>
      </c>
      <c r="AU239" s="322">
        <f>IF(AZ$7=M239,$M239,0)</f>
        <v>0</v>
      </c>
      <c r="AV239" s="321">
        <f t="shared" ref="AV239:AY239" si="406">IF(AV$7=H239,$I239,0)</f>
        <v>0</v>
      </c>
      <c r="AW239" s="321">
        <f t="shared" si="406"/>
        <v>0</v>
      </c>
      <c r="AX239" s="321">
        <f t="shared" si="406"/>
        <v>0</v>
      </c>
      <c r="AY239" s="321">
        <f t="shared" si="406"/>
        <v>0</v>
      </c>
      <c r="AZ239" s="321">
        <f>IF(AZ$7=M239,$I239,0)</f>
        <v>0</v>
      </c>
      <c r="BA239" s="327">
        <f>SUM(AV239:AZ239)</f>
        <v>0</v>
      </c>
      <c r="BB239" s="329">
        <f>BA239/AA239</f>
        <v>0</v>
      </c>
    </row>
    <row r="240" spans="1:136" s="261" customFormat="1" ht="48" hidden="1" x14ac:dyDescent="0.35">
      <c r="A240" s="299" t="s">
        <v>146</v>
      </c>
      <c r="B240" s="300" t="s">
        <v>442</v>
      </c>
      <c r="C240" s="299" t="s">
        <v>98</v>
      </c>
      <c r="D240" s="274" t="s">
        <v>852</v>
      </c>
      <c r="E240" s="301" t="s">
        <v>442</v>
      </c>
      <c r="F240" s="299" t="s">
        <v>727</v>
      </c>
      <c r="G240" s="301" t="s">
        <v>198</v>
      </c>
      <c r="H240" s="278" t="s">
        <v>697</v>
      </c>
      <c r="I240" s="268" t="s">
        <v>1269</v>
      </c>
      <c r="J240" s="269" t="s">
        <v>882</v>
      </c>
      <c r="K240" s="269" t="s">
        <v>880</v>
      </c>
      <c r="L240" s="269"/>
      <c r="M240" s="269" t="s">
        <v>845</v>
      </c>
      <c r="N240" s="303">
        <v>45565</v>
      </c>
      <c r="O240" s="303" t="s">
        <v>889</v>
      </c>
      <c r="P240" s="304" t="s">
        <v>150</v>
      </c>
      <c r="Q240" s="305" t="s">
        <v>80</v>
      </c>
      <c r="R240" s="309" t="s">
        <v>176</v>
      </c>
      <c r="S240" s="305" t="s">
        <v>149</v>
      </c>
      <c r="T240" s="310" t="s">
        <v>170</v>
      </c>
      <c r="U240" s="321">
        <v>2</v>
      </c>
      <c r="V240" s="327">
        <v>0</v>
      </c>
      <c r="W240" s="329">
        <v>0</v>
      </c>
      <c r="X240" s="260"/>
      <c r="Y240" s="260"/>
      <c r="Z240" s="260"/>
      <c r="AA240" s="281"/>
      <c r="AB240" s="281"/>
      <c r="AC240" s="281"/>
      <c r="AD240" s="281"/>
      <c r="AE240" s="281"/>
      <c r="AF240" s="281"/>
      <c r="AG240" s="281"/>
      <c r="AH240" s="281"/>
      <c r="AI240" s="281"/>
      <c r="AJ240" s="281"/>
      <c r="AK240" s="281"/>
      <c r="AL240" s="281"/>
      <c r="AM240" s="281"/>
      <c r="AN240" s="281"/>
      <c r="AO240" s="281"/>
      <c r="AP240" s="281"/>
      <c r="AQ240" s="281"/>
      <c r="AR240" s="281"/>
      <c r="AS240" s="281"/>
      <c r="AT240" s="281"/>
      <c r="AU240" s="281"/>
      <c r="AV240" s="260"/>
      <c r="AW240" s="260"/>
      <c r="AX240" s="260"/>
      <c r="AY240" s="260"/>
      <c r="AZ240" s="260"/>
      <c r="BA240" s="281"/>
      <c r="BB240" s="281"/>
    </row>
    <row r="241" spans="1:136" s="261" customFormat="1" ht="48" hidden="1" x14ac:dyDescent="0.35">
      <c r="A241" s="299" t="s">
        <v>146</v>
      </c>
      <c r="B241" s="300" t="s">
        <v>442</v>
      </c>
      <c r="C241" s="299" t="s">
        <v>98</v>
      </c>
      <c r="D241" s="274" t="s">
        <v>852</v>
      </c>
      <c r="E241" s="301" t="s">
        <v>442</v>
      </c>
      <c r="F241" s="299" t="s">
        <v>727</v>
      </c>
      <c r="G241" s="301" t="s">
        <v>198</v>
      </c>
      <c r="H241" s="278" t="s">
        <v>698</v>
      </c>
      <c r="I241" s="268" t="s">
        <v>1269</v>
      </c>
      <c r="J241" s="269" t="s">
        <v>882</v>
      </c>
      <c r="K241" s="269" t="s">
        <v>880</v>
      </c>
      <c r="L241" s="269"/>
      <c r="M241" s="269" t="s">
        <v>845</v>
      </c>
      <c r="N241" s="303">
        <v>45565</v>
      </c>
      <c r="O241" s="303" t="s">
        <v>889</v>
      </c>
      <c r="P241" s="304" t="s">
        <v>150</v>
      </c>
      <c r="Q241" s="309" t="s">
        <v>176</v>
      </c>
      <c r="R241" s="305" t="s">
        <v>149</v>
      </c>
      <c r="S241" s="310" t="s">
        <v>170</v>
      </c>
      <c r="T241" s="306">
        <v>2</v>
      </c>
      <c r="U241" s="281"/>
      <c r="V241" s="281"/>
      <c r="W241" s="281"/>
    </row>
    <row r="242" spans="1:136" s="261" customFormat="1" ht="48" hidden="1" x14ac:dyDescent="0.35">
      <c r="A242" s="519" t="s">
        <v>146</v>
      </c>
      <c r="B242" s="520" t="s">
        <v>442</v>
      </c>
      <c r="C242" s="519" t="s">
        <v>98</v>
      </c>
      <c r="D242" s="521" t="s">
        <v>852</v>
      </c>
      <c r="E242" s="522" t="s">
        <v>442</v>
      </c>
      <c r="F242" s="519" t="s">
        <v>727</v>
      </c>
      <c r="G242" s="522" t="s">
        <v>198</v>
      </c>
      <c r="H242" s="278" t="s">
        <v>700</v>
      </c>
      <c r="I242" s="508" t="s">
        <v>1269</v>
      </c>
      <c r="J242" s="506" t="s">
        <v>882</v>
      </c>
      <c r="K242" s="506" t="s">
        <v>880</v>
      </c>
      <c r="L242" s="269"/>
      <c r="M242" s="269" t="s">
        <v>845</v>
      </c>
      <c r="N242" s="524">
        <v>45565</v>
      </c>
      <c r="O242" s="524" t="s">
        <v>889</v>
      </c>
      <c r="P242" s="304" t="s">
        <v>150</v>
      </c>
      <c r="Q242" s="525" t="s">
        <v>149</v>
      </c>
      <c r="R242" s="527" t="s">
        <v>170</v>
      </c>
      <c r="S242" s="526">
        <v>2</v>
      </c>
      <c r="T242" s="511"/>
    </row>
    <row r="243" spans="1:136" s="339" customFormat="1" ht="74.25" customHeight="1" x14ac:dyDescent="0.35">
      <c r="A243" s="311" t="s">
        <v>7</v>
      </c>
      <c r="B243" s="311" t="s">
        <v>634</v>
      </c>
      <c r="C243" s="311" t="s">
        <v>14</v>
      </c>
      <c r="D243" s="340" t="s">
        <v>10</v>
      </c>
      <c r="E243" s="311" t="s">
        <v>634</v>
      </c>
      <c r="F243" s="311" t="s">
        <v>14</v>
      </c>
      <c r="G243" s="311" t="s">
        <v>235</v>
      </c>
      <c r="H243" s="340" t="s">
        <v>696</v>
      </c>
      <c r="I243" s="343">
        <v>0</v>
      </c>
      <c r="J243" s="340" t="s">
        <v>1073</v>
      </c>
      <c r="K243" s="340" t="s">
        <v>1271</v>
      </c>
      <c r="L243" s="380"/>
      <c r="M243" s="370" t="s">
        <v>601</v>
      </c>
      <c r="N243" s="354">
        <v>45565</v>
      </c>
      <c r="O243" s="354" t="s">
        <v>890</v>
      </c>
      <c r="P243" s="392" t="s">
        <v>10</v>
      </c>
      <c r="Q243" s="311" t="s">
        <v>15</v>
      </c>
      <c r="R243" s="311" t="s">
        <v>12</v>
      </c>
      <c r="S243" s="311">
        <v>12</v>
      </c>
      <c r="T243" s="311" t="s">
        <v>13</v>
      </c>
      <c r="U243" s="431" t="s">
        <v>170</v>
      </c>
      <c r="V243" s="311">
        <v>0</v>
      </c>
      <c r="W243" s="320">
        <v>0</v>
      </c>
      <c r="X243" s="320">
        <v>0</v>
      </c>
      <c r="Y243" s="320">
        <v>0</v>
      </c>
      <c r="Z243" s="320">
        <v>1</v>
      </c>
      <c r="AA243" s="464">
        <f>SUM(V243:Z243)</f>
        <v>1</v>
      </c>
      <c r="AB243" s="322" t="str">
        <f t="shared" ref="AB243:AE244" si="407">IF(AV$7=H243,$K243,0)</f>
        <v xml:space="preserve">The Plan was finally approved in Spring 2020. No work has begun on the update of the 5-year plan which expires in 2024. However during the development of the 2020 Annual Report a few small errors or omissions were found in the document. a modified version will be submitted to EPA  by  the end of 2020 early 2021. Work on developing the next version of the management plan will not start in earnest until 2023. </v>
      </c>
      <c r="AC243" s="322">
        <f t="shared" si="407"/>
        <v>0</v>
      </c>
      <c r="AD243" s="322">
        <f t="shared" si="407"/>
        <v>0</v>
      </c>
      <c r="AE243" s="322">
        <f t="shared" si="407"/>
        <v>0</v>
      </c>
      <c r="AF243" s="322">
        <f>IF(AZ$7=M243,$K243,0)</f>
        <v>0</v>
      </c>
      <c r="AG243" s="364" t="str">
        <f t="shared" ref="AG243:AJ244" si="408">IF(AV$7=H243,$J243,0)</f>
        <v>Inactive (not started)</v>
      </c>
      <c r="AH243" s="322">
        <f t="shared" si="408"/>
        <v>0</v>
      </c>
      <c r="AI243" s="322">
        <f t="shared" si="408"/>
        <v>0</v>
      </c>
      <c r="AJ243" s="322">
        <f t="shared" si="408"/>
        <v>0</v>
      </c>
      <c r="AK243" s="322">
        <f>IF(AZ$7=M243,$J243,0)</f>
        <v>0</v>
      </c>
      <c r="AL243" s="364" t="str">
        <f t="shared" ref="AL243:AO244" si="409">IF(AV$7=H243,$D243,0)</f>
        <v>DEQ</v>
      </c>
      <c r="AM243" s="322">
        <f t="shared" si="409"/>
        <v>0</v>
      </c>
      <c r="AN243" s="322">
        <f t="shared" si="409"/>
        <v>0</v>
      </c>
      <c r="AO243" s="322">
        <f t="shared" si="409"/>
        <v>0</v>
      </c>
      <c r="AP243" s="322">
        <f>IF(AZ$7=M243,$D243,0)</f>
        <v>0</v>
      </c>
      <c r="AQ243" s="322" t="str">
        <f t="shared" ref="AQ243:AT244" si="410">IF(AV$7=H243,$M243,0)</f>
        <v>Nicole Sandberg</v>
      </c>
      <c r="AR243" s="322">
        <f t="shared" si="410"/>
        <v>0</v>
      </c>
      <c r="AS243" s="322">
        <f t="shared" si="410"/>
        <v>0</v>
      </c>
      <c r="AT243" s="322">
        <f t="shared" si="410"/>
        <v>0</v>
      </c>
      <c r="AU243" s="322">
        <f>IF(AZ$7=M243,$M243,0)</f>
        <v>0</v>
      </c>
      <c r="AV243" s="461">
        <f t="shared" ref="AV243" si="411">IF(AV$7=H243,$I243,0)</f>
        <v>0</v>
      </c>
      <c r="AW243" s="298">
        <f t="shared" ref="AW243" si="412">IF(AW$7=I243,$I243,0)</f>
        <v>0</v>
      </c>
      <c r="AX243" s="298">
        <f t="shared" ref="AX243" si="413">IF(AX$7=J243,$I243,0)</f>
        <v>0</v>
      </c>
      <c r="AY243" s="298">
        <f t="shared" ref="AY243" si="414">IF(AY$7=K243,$I243,0)</f>
        <v>0</v>
      </c>
      <c r="AZ243" s="372">
        <f>IF(AZ$7=M243,$I243,0)</f>
        <v>0</v>
      </c>
      <c r="BA243" s="466">
        <f>SUM(AV243:AZ243)</f>
        <v>0</v>
      </c>
      <c r="BB243" s="434">
        <f>BA243/AA243</f>
        <v>0</v>
      </c>
      <c r="BC243" s="273"/>
      <c r="BD243" s="273"/>
      <c r="BE243" s="273"/>
      <c r="BF243" s="273"/>
      <c r="BG243" s="273"/>
      <c r="BH243" s="273"/>
      <c r="BI243" s="273"/>
      <c r="BJ243" s="273"/>
      <c r="BK243" s="273"/>
      <c r="BL243" s="273"/>
      <c r="BM243" s="273"/>
      <c r="BN243" s="273"/>
      <c r="BO243" s="273"/>
      <c r="BP243" s="273"/>
      <c r="BQ243" s="273"/>
      <c r="BR243" s="273"/>
      <c r="BS243" s="273"/>
      <c r="BT243" s="273"/>
      <c r="BU243" s="273"/>
      <c r="BV243" s="273"/>
      <c r="BW243" s="273"/>
      <c r="BX243" s="273"/>
      <c r="BY243" s="273"/>
      <c r="BZ243" s="273"/>
      <c r="CA243" s="273"/>
      <c r="CB243" s="273"/>
      <c r="CC243" s="273"/>
      <c r="CD243" s="273"/>
      <c r="CE243" s="273"/>
      <c r="CF243" s="273"/>
      <c r="CG243" s="273"/>
      <c r="CH243" s="273"/>
      <c r="CI243" s="273"/>
      <c r="CJ243" s="273"/>
      <c r="CK243" s="273"/>
      <c r="CL243" s="273"/>
      <c r="CM243" s="273"/>
      <c r="CN243" s="273"/>
      <c r="CO243" s="273"/>
      <c r="CP243" s="273"/>
      <c r="CQ243" s="273"/>
      <c r="CR243" s="273"/>
      <c r="CS243" s="273"/>
      <c r="CT243" s="273"/>
      <c r="CU243" s="273"/>
      <c r="CV243" s="273"/>
      <c r="CW243" s="273"/>
      <c r="CX243" s="273"/>
      <c r="CY243" s="273"/>
      <c r="CZ243" s="273"/>
      <c r="DA243" s="273"/>
      <c r="DB243" s="273"/>
      <c r="DC243" s="273"/>
      <c r="DD243" s="273"/>
      <c r="DE243" s="273"/>
      <c r="DF243" s="273"/>
      <c r="DG243" s="273"/>
      <c r="DH243" s="273"/>
      <c r="DI243" s="273"/>
      <c r="DJ243" s="273"/>
      <c r="DK243" s="273"/>
      <c r="DL243" s="273"/>
      <c r="DM243" s="273"/>
      <c r="DN243" s="273"/>
      <c r="DO243" s="273"/>
      <c r="DP243" s="273"/>
      <c r="DQ243" s="273"/>
      <c r="DR243" s="273"/>
      <c r="DS243" s="273"/>
      <c r="DT243" s="273"/>
      <c r="DU243" s="273"/>
      <c r="DV243" s="273"/>
      <c r="DW243" s="273"/>
      <c r="DX243" s="273"/>
      <c r="DY243" s="273"/>
      <c r="DZ243" s="273"/>
      <c r="EA243" s="273"/>
      <c r="EB243" s="273"/>
      <c r="EC243" s="273"/>
      <c r="ED243" s="273"/>
      <c r="EE243" s="273"/>
      <c r="EF243" s="273"/>
    </row>
    <row r="244" spans="1:136" s="261" customFormat="1" ht="60" hidden="1" x14ac:dyDescent="0.35">
      <c r="A244" s="409" t="s">
        <v>7</v>
      </c>
      <c r="B244" s="396" t="s">
        <v>634</v>
      </c>
      <c r="C244" s="409" t="s">
        <v>14</v>
      </c>
      <c r="D244" s="397" t="s">
        <v>10</v>
      </c>
      <c r="E244" s="398" t="s">
        <v>634</v>
      </c>
      <c r="F244" s="409" t="s">
        <v>14</v>
      </c>
      <c r="G244" s="398" t="s">
        <v>235</v>
      </c>
      <c r="H244" s="400" t="s">
        <v>699</v>
      </c>
      <c r="I244" s="401" t="s">
        <v>1269</v>
      </c>
      <c r="J244" s="397" t="s">
        <v>882</v>
      </c>
      <c r="K244" s="397" t="s">
        <v>880</v>
      </c>
      <c r="L244" s="269"/>
      <c r="M244" s="269" t="s">
        <v>845</v>
      </c>
      <c r="N244" s="402">
        <v>45565</v>
      </c>
      <c r="O244" s="402" t="s">
        <v>890</v>
      </c>
      <c r="P244" s="311" t="s">
        <v>10</v>
      </c>
      <c r="Q244" s="404" t="s">
        <v>15</v>
      </c>
      <c r="R244" s="404" t="s">
        <v>12</v>
      </c>
      <c r="S244" s="404">
        <v>12</v>
      </c>
      <c r="T244" s="404" t="s">
        <v>13</v>
      </c>
      <c r="U244" s="325" t="s">
        <v>170</v>
      </c>
      <c r="V244" s="320">
        <v>0</v>
      </c>
      <c r="W244" s="320">
        <v>0</v>
      </c>
      <c r="X244" s="320">
        <v>0</v>
      </c>
      <c r="Y244" s="320">
        <v>0</v>
      </c>
      <c r="Z244" s="320">
        <v>1</v>
      </c>
      <c r="AA244" s="322">
        <f>SUM(V244:Z244)</f>
        <v>1</v>
      </c>
      <c r="AB244" s="322">
        <f t="shared" si="407"/>
        <v>0</v>
      </c>
      <c r="AC244" s="322">
        <f t="shared" si="407"/>
        <v>0</v>
      </c>
      <c r="AD244" s="322">
        <f t="shared" si="407"/>
        <v>0</v>
      </c>
      <c r="AE244" s="322">
        <f t="shared" si="407"/>
        <v>0</v>
      </c>
      <c r="AF244" s="322">
        <f>IF(AZ$7=M244,$K244,0)</f>
        <v>0</v>
      </c>
      <c r="AG244" s="322">
        <f t="shared" si="408"/>
        <v>0</v>
      </c>
      <c r="AH244" s="322">
        <f t="shared" si="408"/>
        <v>0</v>
      </c>
      <c r="AI244" s="322">
        <f t="shared" si="408"/>
        <v>0</v>
      </c>
      <c r="AJ244" s="322">
        <f t="shared" si="408"/>
        <v>0</v>
      </c>
      <c r="AK244" s="322">
        <f>IF(AZ$7=M244,$J244,0)</f>
        <v>0</v>
      </c>
      <c r="AL244" s="322">
        <f t="shared" si="409"/>
        <v>0</v>
      </c>
      <c r="AM244" s="322">
        <f t="shared" si="409"/>
        <v>0</v>
      </c>
      <c r="AN244" s="322">
        <f t="shared" si="409"/>
        <v>0</v>
      </c>
      <c r="AO244" s="322">
        <f t="shared" si="409"/>
        <v>0</v>
      </c>
      <c r="AP244" s="322">
        <f>IF(AZ$7=M244,$D244,0)</f>
        <v>0</v>
      </c>
      <c r="AQ244" s="322">
        <f t="shared" si="410"/>
        <v>0</v>
      </c>
      <c r="AR244" s="322">
        <f t="shared" si="410"/>
        <v>0</v>
      </c>
      <c r="AS244" s="322">
        <f t="shared" si="410"/>
        <v>0</v>
      </c>
      <c r="AT244" s="322">
        <f t="shared" si="410"/>
        <v>0</v>
      </c>
      <c r="AU244" s="322">
        <f>IF(AZ$7=M244,$M244,0)</f>
        <v>0</v>
      </c>
      <c r="AV244" s="322">
        <f t="shared" ref="AV244:AY244" si="415">IF(AV$7=H244,$I244,0)</f>
        <v>0</v>
      </c>
      <c r="AW244" s="322">
        <f t="shared" si="415"/>
        <v>0</v>
      </c>
      <c r="AX244" s="322">
        <f t="shared" si="415"/>
        <v>0</v>
      </c>
      <c r="AY244" s="322">
        <f t="shared" si="415"/>
        <v>0</v>
      </c>
      <c r="AZ244" s="322">
        <f>IF(AZ$7=M244,$I244,0)</f>
        <v>0</v>
      </c>
      <c r="BA244" s="326">
        <f>SUM(AV244:AZ244)</f>
        <v>0</v>
      </c>
      <c r="BB244" s="328">
        <f>BA244/AA244</f>
        <v>0</v>
      </c>
    </row>
    <row r="245" spans="1:136" s="261" customFormat="1" ht="60" hidden="1" x14ac:dyDescent="0.35">
      <c r="A245" s="288" t="s">
        <v>7</v>
      </c>
      <c r="B245" s="283" t="s">
        <v>634</v>
      </c>
      <c r="C245" s="288" t="s">
        <v>14</v>
      </c>
      <c r="D245" s="269" t="s">
        <v>10</v>
      </c>
      <c r="E245" s="284" t="s">
        <v>634</v>
      </c>
      <c r="F245" s="288" t="s">
        <v>14</v>
      </c>
      <c r="G245" s="284" t="s">
        <v>235</v>
      </c>
      <c r="H245" s="278" t="s">
        <v>697</v>
      </c>
      <c r="I245" s="268" t="s">
        <v>1269</v>
      </c>
      <c r="J245" s="269" t="s">
        <v>882</v>
      </c>
      <c r="K245" s="269" t="s">
        <v>880</v>
      </c>
      <c r="L245" s="269"/>
      <c r="M245" s="269" t="s">
        <v>845</v>
      </c>
      <c r="N245" s="285">
        <v>45565</v>
      </c>
      <c r="O245" s="285" t="s">
        <v>890</v>
      </c>
      <c r="P245" s="311" t="s">
        <v>10</v>
      </c>
      <c r="Q245" s="289" t="s">
        <v>12</v>
      </c>
      <c r="R245" s="289">
        <v>12</v>
      </c>
      <c r="S245" s="289" t="s">
        <v>13</v>
      </c>
      <c r="T245" s="316" t="s">
        <v>170</v>
      </c>
      <c r="U245" s="322">
        <v>1</v>
      </c>
      <c r="V245" s="326">
        <v>0</v>
      </c>
      <c r="W245" s="328">
        <v>0</v>
      </c>
      <c r="X245" s="260"/>
      <c r="Y245" s="260"/>
      <c r="Z245" s="260"/>
      <c r="AA245" s="281"/>
      <c r="AB245" s="281"/>
      <c r="AC245" s="281"/>
      <c r="AD245" s="281"/>
      <c r="AE245" s="281"/>
      <c r="AF245" s="281"/>
      <c r="AG245" s="281"/>
      <c r="AH245" s="281"/>
      <c r="AI245" s="281"/>
      <c r="AJ245" s="281"/>
      <c r="AK245" s="281"/>
      <c r="AL245" s="281"/>
      <c r="AM245" s="281"/>
      <c r="AN245" s="281"/>
      <c r="AO245" s="281"/>
      <c r="AP245" s="281"/>
      <c r="AQ245" s="281"/>
      <c r="AR245" s="281"/>
      <c r="AS245" s="281"/>
      <c r="AT245" s="281"/>
      <c r="AU245" s="281"/>
      <c r="AV245" s="260"/>
      <c r="AW245" s="260"/>
      <c r="AX245" s="260"/>
      <c r="AY245" s="260"/>
      <c r="AZ245" s="260"/>
      <c r="BA245" s="281"/>
      <c r="BB245" s="281"/>
    </row>
    <row r="246" spans="1:136" s="261" customFormat="1" ht="60" hidden="1" x14ac:dyDescent="0.35">
      <c r="A246" s="288" t="s">
        <v>7</v>
      </c>
      <c r="B246" s="283" t="s">
        <v>634</v>
      </c>
      <c r="C246" s="288" t="s">
        <v>14</v>
      </c>
      <c r="D246" s="269" t="s">
        <v>10</v>
      </c>
      <c r="E246" s="284" t="s">
        <v>634</v>
      </c>
      <c r="F246" s="288" t="s">
        <v>14</v>
      </c>
      <c r="G246" s="284" t="s">
        <v>235</v>
      </c>
      <c r="H246" s="278" t="s">
        <v>698</v>
      </c>
      <c r="I246" s="268" t="s">
        <v>1269</v>
      </c>
      <c r="J246" s="269" t="s">
        <v>882</v>
      </c>
      <c r="K246" s="269" t="s">
        <v>880</v>
      </c>
      <c r="L246" s="269"/>
      <c r="M246" s="269" t="s">
        <v>845</v>
      </c>
      <c r="N246" s="285">
        <v>45565</v>
      </c>
      <c r="O246" s="285" t="s">
        <v>890</v>
      </c>
      <c r="P246" s="311" t="s">
        <v>10</v>
      </c>
      <c r="Q246" s="289">
        <v>12</v>
      </c>
      <c r="R246" s="289" t="s">
        <v>13</v>
      </c>
      <c r="S246" s="316" t="s">
        <v>170</v>
      </c>
      <c r="T246" s="298">
        <v>1</v>
      </c>
      <c r="U246" s="281"/>
      <c r="V246" s="281"/>
      <c r="W246" s="281"/>
    </row>
    <row r="247" spans="1:136" s="261" customFormat="1" ht="60" hidden="1" x14ac:dyDescent="0.35">
      <c r="A247" s="514" t="s">
        <v>7</v>
      </c>
      <c r="B247" s="505" t="s">
        <v>634</v>
      </c>
      <c r="C247" s="514" t="s">
        <v>14</v>
      </c>
      <c r="D247" s="506" t="s">
        <v>10</v>
      </c>
      <c r="E247" s="507" t="s">
        <v>634</v>
      </c>
      <c r="F247" s="514" t="s">
        <v>14</v>
      </c>
      <c r="G247" s="507" t="s">
        <v>235</v>
      </c>
      <c r="H247" s="278" t="s">
        <v>700</v>
      </c>
      <c r="I247" s="508" t="s">
        <v>1269</v>
      </c>
      <c r="J247" s="506" t="s">
        <v>882</v>
      </c>
      <c r="K247" s="506" t="s">
        <v>880</v>
      </c>
      <c r="L247" s="269"/>
      <c r="M247" s="269" t="s">
        <v>845</v>
      </c>
      <c r="N247" s="509">
        <v>45565</v>
      </c>
      <c r="O247" s="509" t="s">
        <v>890</v>
      </c>
      <c r="P247" s="311" t="s">
        <v>10</v>
      </c>
      <c r="Q247" s="515" t="s">
        <v>13</v>
      </c>
      <c r="R247" s="530" t="s">
        <v>170</v>
      </c>
      <c r="S247" s="528">
        <v>1</v>
      </c>
      <c r="T247" s="511"/>
    </row>
    <row r="248" spans="1:136" s="339" customFormat="1" ht="190.5" customHeight="1" x14ac:dyDescent="0.35">
      <c r="A248" s="311" t="s">
        <v>7</v>
      </c>
      <c r="B248" s="311" t="s">
        <v>429</v>
      </c>
      <c r="C248" s="311" t="s">
        <v>18</v>
      </c>
      <c r="D248" s="340" t="s">
        <v>10</v>
      </c>
      <c r="E248" s="311" t="s">
        <v>429</v>
      </c>
      <c r="F248" s="311" t="s">
        <v>18</v>
      </c>
      <c r="G248" s="311" t="s">
        <v>185</v>
      </c>
      <c r="H248" s="340" t="s">
        <v>696</v>
      </c>
      <c r="I248" s="343">
        <v>0</v>
      </c>
      <c r="J248" s="340" t="s">
        <v>1073</v>
      </c>
      <c r="K248" s="340" t="s">
        <v>1079</v>
      </c>
      <c r="L248" s="366" t="s">
        <v>1078</v>
      </c>
      <c r="M248" s="370" t="s">
        <v>601</v>
      </c>
      <c r="N248" s="354">
        <v>45565</v>
      </c>
      <c r="O248" s="354" t="s">
        <v>890</v>
      </c>
      <c r="P248" s="392" t="s">
        <v>10</v>
      </c>
      <c r="Q248" s="311" t="s">
        <v>19</v>
      </c>
      <c r="R248" s="311" t="s">
        <v>16</v>
      </c>
      <c r="S248" s="362" t="s">
        <v>763</v>
      </c>
      <c r="T248" s="311" t="s">
        <v>17</v>
      </c>
      <c r="U248" s="311" t="s">
        <v>171</v>
      </c>
      <c r="V248" s="311">
        <v>0</v>
      </c>
      <c r="W248" s="320">
        <v>0</v>
      </c>
      <c r="X248" s="320">
        <v>0</v>
      </c>
      <c r="Y248" s="320">
        <v>1</v>
      </c>
      <c r="Z248" s="320">
        <v>0</v>
      </c>
      <c r="AA248" s="464">
        <f>SUM(V248:Z248)</f>
        <v>1</v>
      </c>
      <c r="AB248" s="322" t="str">
        <f t="shared" ref="AB248:AE249" si="416">IF(AV$7=H248,$K248,0)</f>
        <v xml:space="preserve">As of June 2020, 12 new TMDL equations, each representing a watershed area draining to impaired surface waters, have been EPA approved since July 2019. Figure 8 shows the number of TMDL equations by pollutant set across Virginia since the inception of the TMDL program. The Virginia Department of Environmental Quality (DEQ) is implementing the national 303(d) Vision, which promotes the prioritization of impaired waters for TMDL or TMDL alternative development. In May 2019, DEQ revised (and EPA approved) its 2016-2022 priorities to promote all benthic impairments that were previously internal priorities, not committed to EPA, to be formal priorities that are committed to EPA. The bacteria priorities that were previously formal priorities were then moved to be internal priorities. This revision was necessary to reflect changes in program resources. The remaining 2016-2022 TMDL program priorities can be found on Virginia’s TMDL website.  DEQ is beginning the process of identifying types of water quality impairments and other strategic measures to develop a list of priority waters for TMDL or TMDL alternative development for the projected 2022-2028 cycle. </v>
      </c>
      <c r="AC248" s="322">
        <f t="shared" si="416"/>
        <v>0</v>
      </c>
      <c r="AD248" s="322">
        <f t="shared" si="416"/>
        <v>0</v>
      </c>
      <c r="AE248" s="322">
        <f t="shared" si="416"/>
        <v>0</v>
      </c>
      <c r="AF248" s="322">
        <f>IF(AZ$7=M248,$K248,0)</f>
        <v>0</v>
      </c>
      <c r="AG248" s="364" t="str">
        <f t="shared" ref="AG248:AJ249" si="417">IF(AV$7=H248,$J248,0)</f>
        <v>Inactive (not started)</v>
      </c>
      <c r="AH248" s="322">
        <f t="shared" si="417"/>
        <v>0</v>
      </c>
      <c r="AI248" s="322">
        <f t="shared" si="417"/>
        <v>0</v>
      </c>
      <c r="AJ248" s="322">
        <f t="shared" si="417"/>
        <v>0</v>
      </c>
      <c r="AK248" s="322">
        <f>IF(AZ$7=M248,$J248,0)</f>
        <v>0</v>
      </c>
      <c r="AL248" s="364" t="str">
        <f t="shared" ref="AL248:AO249" si="418">IF(AV$7=H248,$D248,0)</f>
        <v>DEQ</v>
      </c>
      <c r="AM248" s="322">
        <f t="shared" si="418"/>
        <v>0</v>
      </c>
      <c r="AN248" s="322">
        <f t="shared" si="418"/>
        <v>0</v>
      </c>
      <c r="AO248" s="322">
        <f t="shared" si="418"/>
        <v>0</v>
      </c>
      <c r="AP248" s="322">
        <f>IF(AZ$7=M248,$D248,0)</f>
        <v>0</v>
      </c>
      <c r="AQ248" s="322" t="str">
        <f t="shared" ref="AQ248:AT249" si="419">IF(AV$7=H248,$M248,0)</f>
        <v>Nicole Sandberg</v>
      </c>
      <c r="AR248" s="322">
        <f t="shared" si="419"/>
        <v>0</v>
      </c>
      <c r="AS248" s="322">
        <f t="shared" si="419"/>
        <v>0</v>
      </c>
      <c r="AT248" s="322">
        <f t="shared" si="419"/>
        <v>0</v>
      </c>
      <c r="AU248" s="322">
        <f>IF(AZ$7=M248,$M248,0)</f>
        <v>0</v>
      </c>
      <c r="AV248" s="461">
        <f t="shared" ref="AV248" si="420">IF(AV$7=H248,$I248,0)</f>
        <v>0</v>
      </c>
      <c r="AW248" s="298">
        <f t="shared" ref="AW248" si="421">IF(AW$7=I248,$I248,0)</f>
        <v>0</v>
      </c>
      <c r="AX248" s="298">
        <f t="shared" ref="AX248" si="422">IF(AX$7=J248,$I248,0)</f>
        <v>0</v>
      </c>
      <c r="AY248" s="298">
        <f t="shared" ref="AY248" si="423">IF(AY$7=K248,$I248,0)</f>
        <v>0</v>
      </c>
      <c r="AZ248" s="372">
        <f>IF(AZ$7=M248,$I248,0)</f>
        <v>0</v>
      </c>
      <c r="BA248" s="466">
        <f>SUM(AV248:AZ248)</f>
        <v>0</v>
      </c>
      <c r="BB248" s="434">
        <f>BA248/AA248</f>
        <v>0</v>
      </c>
      <c r="BC248" s="273"/>
      <c r="BD248" s="273"/>
      <c r="BE248" s="273"/>
      <c r="BF248" s="273"/>
      <c r="BG248" s="273"/>
      <c r="BH248" s="273"/>
      <c r="BI248" s="273"/>
      <c r="BJ248" s="273"/>
      <c r="BK248" s="273"/>
      <c r="BL248" s="273"/>
      <c r="BM248" s="273"/>
      <c r="BN248" s="273"/>
      <c r="BO248" s="273"/>
      <c r="BP248" s="273"/>
      <c r="BQ248" s="273"/>
      <c r="BR248" s="273"/>
      <c r="BS248" s="273"/>
      <c r="BT248" s="273"/>
      <c r="BU248" s="273"/>
      <c r="BV248" s="273"/>
      <c r="BW248" s="273"/>
      <c r="BX248" s="273"/>
      <c r="BY248" s="273"/>
      <c r="BZ248" s="273"/>
      <c r="CA248" s="273"/>
      <c r="CB248" s="273"/>
      <c r="CC248" s="273"/>
      <c r="CD248" s="273"/>
      <c r="CE248" s="273"/>
      <c r="CF248" s="273"/>
      <c r="CG248" s="273"/>
      <c r="CH248" s="273"/>
      <c r="CI248" s="273"/>
      <c r="CJ248" s="273"/>
      <c r="CK248" s="273"/>
      <c r="CL248" s="273"/>
      <c r="CM248" s="273"/>
      <c r="CN248" s="273"/>
      <c r="CO248" s="273"/>
      <c r="CP248" s="273"/>
      <c r="CQ248" s="273"/>
      <c r="CR248" s="273"/>
      <c r="CS248" s="273"/>
      <c r="CT248" s="273"/>
      <c r="CU248" s="273"/>
      <c r="CV248" s="273"/>
      <c r="CW248" s="273"/>
      <c r="CX248" s="273"/>
      <c r="CY248" s="273"/>
      <c r="CZ248" s="273"/>
      <c r="DA248" s="273"/>
      <c r="DB248" s="273"/>
      <c r="DC248" s="273"/>
      <c r="DD248" s="273"/>
      <c r="DE248" s="273"/>
      <c r="DF248" s="273"/>
      <c r="DG248" s="273"/>
      <c r="DH248" s="273"/>
      <c r="DI248" s="273"/>
      <c r="DJ248" s="273"/>
      <c r="DK248" s="273"/>
      <c r="DL248" s="273"/>
      <c r="DM248" s="273"/>
      <c r="DN248" s="273"/>
      <c r="DO248" s="273"/>
      <c r="DP248" s="273"/>
      <c r="DQ248" s="273"/>
      <c r="DR248" s="273"/>
      <c r="DS248" s="273"/>
      <c r="DT248" s="273"/>
      <c r="DU248" s="273"/>
      <c r="DV248" s="273"/>
      <c r="DW248" s="273"/>
      <c r="DX248" s="273"/>
      <c r="DY248" s="273"/>
      <c r="DZ248" s="273"/>
      <c r="EA248" s="273"/>
      <c r="EB248" s="273"/>
      <c r="EC248" s="273"/>
      <c r="ED248" s="273"/>
      <c r="EE248" s="273"/>
      <c r="EF248" s="273"/>
    </row>
    <row r="249" spans="1:136" s="261" customFormat="1" ht="72" hidden="1" x14ac:dyDescent="0.35">
      <c r="A249" s="409" t="s">
        <v>7</v>
      </c>
      <c r="B249" s="396" t="s">
        <v>429</v>
      </c>
      <c r="C249" s="409" t="s">
        <v>18</v>
      </c>
      <c r="D249" s="397" t="s">
        <v>852</v>
      </c>
      <c r="E249" s="398" t="s">
        <v>429</v>
      </c>
      <c r="F249" s="409" t="s">
        <v>18</v>
      </c>
      <c r="G249" s="398" t="s">
        <v>185</v>
      </c>
      <c r="H249" s="400" t="s">
        <v>699</v>
      </c>
      <c r="I249" s="401" t="s">
        <v>1269</v>
      </c>
      <c r="J249" s="397" t="s">
        <v>882</v>
      </c>
      <c r="K249" s="397" t="s">
        <v>880</v>
      </c>
      <c r="L249" s="269"/>
      <c r="M249" s="269" t="s">
        <v>845</v>
      </c>
      <c r="N249" s="402">
        <v>45565</v>
      </c>
      <c r="O249" s="402" t="s">
        <v>890</v>
      </c>
      <c r="P249" s="311" t="s">
        <v>10</v>
      </c>
      <c r="Q249" s="404" t="s">
        <v>19</v>
      </c>
      <c r="R249" s="404" t="s">
        <v>16</v>
      </c>
      <c r="S249" s="426" t="s">
        <v>763</v>
      </c>
      <c r="T249" s="404" t="s">
        <v>17</v>
      </c>
      <c r="U249" s="320" t="s">
        <v>171</v>
      </c>
      <c r="V249" s="320">
        <v>0</v>
      </c>
      <c r="W249" s="320">
        <v>0</v>
      </c>
      <c r="X249" s="320">
        <v>0</v>
      </c>
      <c r="Y249" s="320">
        <v>1</v>
      </c>
      <c r="Z249" s="320">
        <v>0</v>
      </c>
      <c r="AA249" s="322">
        <f>SUM(V249:Z249)</f>
        <v>1</v>
      </c>
      <c r="AB249" s="322">
        <f t="shared" si="416"/>
        <v>0</v>
      </c>
      <c r="AC249" s="322">
        <f t="shared" si="416"/>
        <v>0</v>
      </c>
      <c r="AD249" s="322">
        <f t="shared" si="416"/>
        <v>0</v>
      </c>
      <c r="AE249" s="322">
        <f t="shared" si="416"/>
        <v>0</v>
      </c>
      <c r="AF249" s="322">
        <f>IF(AZ$7=M249,$K249,0)</f>
        <v>0</v>
      </c>
      <c r="AG249" s="322">
        <f t="shared" si="417"/>
        <v>0</v>
      </c>
      <c r="AH249" s="322">
        <f t="shared" si="417"/>
        <v>0</v>
      </c>
      <c r="AI249" s="322">
        <f t="shared" si="417"/>
        <v>0</v>
      </c>
      <c r="AJ249" s="322">
        <f t="shared" si="417"/>
        <v>0</v>
      </c>
      <c r="AK249" s="322">
        <f>IF(AZ$7=M249,$J249,0)</f>
        <v>0</v>
      </c>
      <c r="AL249" s="322">
        <f t="shared" si="418"/>
        <v>0</v>
      </c>
      <c r="AM249" s="322">
        <f t="shared" si="418"/>
        <v>0</v>
      </c>
      <c r="AN249" s="322">
        <f t="shared" si="418"/>
        <v>0</v>
      </c>
      <c r="AO249" s="322">
        <f t="shared" si="418"/>
        <v>0</v>
      </c>
      <c r="AP249" s="322">
        <f>IF(AZ$7=M249,$D249,0)</f>
        <v>0</v>
      </c>
      <c r="AQ249" s="322">
        <f t="shared" si="419"/>
        <v>0</v>
      </c>
      <c r="AR249" s="322">
        <f t="shared" si="419"/>
        <v>0</v>
      </c>
      <c r="AS249" s="322">
        <f t="shared" si="419"/>
        <v>0</v>
      </c>
      <c r="AT249" s="322">
        <f t="shared" si="419"/>
        <v>0</v>
      </c>
      <c r="AU249" s="322">
        <f>IF(AZ$7=M249,$M249,0)</f>
        <v>0</v>
      </c>
      <c r="AV249" s="322">
        <f t="shared" ref="AV249:AY249" si="424">IF(AV$7=H249,$I249,0)</f>
        <v>0</v>
      </c>
      <c r="AW249" s="322">
        <f t="shared" si="424"/>
        <v>0</v>
      </c>
      <c r="AX249" s="322">
        <f t="shared" si="424"/>
        <v>0</v>
      </c>
      <c r="AY249" s="322">
        <f t="shared" si="424"/>
        <v>0</v>
      </c>
      <c r="AZ249" s="322">
        <f>IF(AZ$7=M249,$I249,0)</f>
        <v>0</v>
      </c>
      <c r="BA249" s="326">
        <f>SUM(AV249:AZ249)</f>
        <v>0</v>
      </c>
      <c r="BB249" s="328">
        <f>BA249/AA249</f>
        <v>0</v>
      </c>
    </row>
    <row r="250" spans="1:136" s="261" customFormat="1" ht="72" hidden="1" x14ac:dyDescent="0.35">
      <c r="A250" s="288" t="s">
        <v>7</v>
      </c>
      <c r="B250" s="283" t="s">
        <v>429</v>
      </c>
      <c r="C250" s="288" t="s">
        <v>18</v>
      </c>
      <c r="D250" s="269" t="s">
        <v>852</v>
      </c>
      <c r="E250" s="284" t="s">
        <v>429</v>
      </c>
      <c r="F250" s="288" t="s">
        <v>18</v>
      </c>
      <c r="G250" s="284" t="s">
        <v>185</v>
      </c>
      <c r="H250" s="278" t="s">
        <v>697</v>
      </c>
      <c r="I250" s="268" t="s">
        <v>1269</v>
      </c>
      <c r="J250" s="269" t="s">
        <v>882</v>
      </c>
      <c r="K250" s="269" t="s">
        <v>880</v>
      </c>
      <c r="L250" s="269"/>
      <c r="M250" s="269" t="s">
        <v>845</v>
      </c>
      <c r="N250" s="285">
        <v>45565</v>
      </c>
      <c r="O250" s="285" t="s">
        <v>890</v>
      </c>
      <c r="P250" s="311" t="s">
        <v>10</v>
      </c>
      <c r="Q250" s="289" t="s">
        <v>16</v>
      </c>
      <c r="R250" s="312" t="s">
        <v>763</v>
      </c>
      <c r="S250" s="289" t="s">
        <v>17</v>
      </c>
      <c r="T250" s="289" t="s">
        <v>171</v>
      </c>
      <c r="U250" s="322">
        <v>1</v>
      </c>
      <c r="V250" s="326">
        <v>0</v>
      </c>
      <c r="W250" s="328">
        <v>0</v>
      </c>
      <c r="X250" s="260"/>
      <c r="Y250" s="260"/>
      <c r="Z250" s="260"/>
      <c r="AA250" s="281"/>
      <c r="AB250" s="281"/>
      <c r="AC250" s="281"/>
      <c r="AD250" s="281"/>
      <c r="AE250" s="281"/>
      <c r="AF250" s="281"/>
      <c r="AG250" s="281"/>
      <c r="AH250" s="281"/>
      <c r="AI250" s="281"/>
      <c r="AJ250" s="281"/>
      <c r="AK250" s="281"/>
      <c r="AL250" s="281"/>
      <c r="AM250" s="281"/>
      <c r="AN250" s="281"/>
      <c r="AO250" s="281"/>
      <c r="AP250" s="281"/>
      <c r="AQ250" s="281"/>
      <c r="AR250" s="281"/>
      <c r="AS250" s="281"/>
      <c r="AT250" s="281"/>
      <c r="AU250" s="281"/>
      <c r="AV250" s="260"/>
      <c r="AW250" s="260"/>
      <c r="AX250" s="260"/>
      <c r="AY250" s="260"/>
      <c r="AZ250" s="260"/>
      <c r="BA250" s="281"/>
      <c r="BB250" s="281"/>
    </row>
    <row r="251" spans="1:136" s="261" customFormat="1" ht="72" hidden="1" x14ac:dyDescent="0.35">
      <c r="A251" s="288" t="s">
        <v>7</v>
      </c>
      <c r="B251" s="283" t="s">
        <v>429</v>
      </c>
      <c r="C251" s="288" t="s">
        <v>18</v>
      </c>
      <c r="D251" s="269" t="s">
        <v>852</v>
      </c>
      <c r="E251" s="284" t="s">
        <v>429</v>
      </c>
      <c r="F251" s="288" t="s">
        <v>18</v>
      </c>
      <c r="G251" s="284" t="s">
        <v>185</v>
      </c>
      <c r="H251" s="278" t="s">
        <v>698</v>
      </c>
      <c r="I251" s="268" t="s">
        <v>1269</v>
      </c>
      <c r="J251" s="269" t="s">
        <v>882</v>
      </c>
      <c r="K251" s="269" t="s">
        <v>880</v>
      </c>
      <c r="L251" s="269"/>
      <c r="M251" s="269" t="s">
        <v>845</v>
      </c>
      <c r="N251" s="285">
        <v>45565</v>
      </c>
      <c r="O251" s="285" t="s">
        <v>890</v>
      </c>
      <c r="P251" s="311" t="s">
        <v>10</v>
      </c>
      <c r="Q251" s="312" t="s">
        <v>763</v>
      </c>
      <c r="R251" s="289" t="s">
        <v>17</v>
      </c>
      <c r="S251" s="289" t="s">
        <v>171</v>
      </c>
      <c r="T251" s="298">
        <v>1</v>
      </c>
      <c r="U251" s="281"/>
      <c r="V251" s="281"/>
      <c r="W251" s="281"/>
    </row>
    <row r="252" spans="1:136" s="261" customFormat="1" ht="72" hidden="1" x14ac:dyDescent="0.35">
      <c r="A252" s="514" t="s">
        <v>7</v>
      </c>
      <c r="B252" s="505" t="s">
        <v>429</v>
      </c>
      <c r="C252" s="514" t="s">
        <v>18</v>
      </c>
      <c r="D252" s="506" t="s">
        <v>852</v>
      </c>
      <c r="E252" s="507" t="s">
        <v>429</v>
      </c>
      <c r="F252" s="514" t="s">
        <v>18</v>
      </c>
      <c r="G252" s="507" t="s">
        <v>185</v>
      </c>
      <c r="H252" s="278" t="s">
        <v>700</v>
      </c>
      <c r="I252" s="508" t="s">
        <v>1269</v>
      </c>
      <c r="J252" s="506" t="s">
        <v>882</v>
      </c>
      <c r="K252" s="506" t="s">
        <v>880</v>
      </c>
      <c r="L252" s="269"/>
      <c r="M252" s="269" t="s">
        <v>845</v>
      </c>
      <c r="N252" s="509">
        <v>45565</v>
      </c>
      <c r="O252" s="509" t="s">
        <v>890</v>
      </c>
      <c r="P252" s="311" t="s">
        <v>10</v>
      </c>
      <c r="Q252" s="515" t="s">
        <v>17</v>
      </c>
      <c r="R252" s="515" t="s">
        <v>171</v>
      </c>
      <c r="S252" s="528">
        <v>1</v>
      </c>
      <c r="T252" s="511"/>
    </row>
    <row r="253" spans="1:136" s="339" customFormat="1" ht="84" customHeight="1" x14ac:dyDescent="0.35">
      <c r="A253" s="311" t="s">
        <v>7</v>
      </c>
      <c r="B253" s="311" t="s">
        <v>777</v>
      </c>
      <c r="C253" s="311" t="s">
        <v>22</v>
      </c>
      <c r="D253" s="340" t="s">
        <v>10</v>
      </c>
      <c r="E253" s="311" t="s">
        <v>450</v>
      </c>
      <c r="F253" s="311" t="s">
        <v>574</v>
      </c>
      <c r="G253" s="311" t="s">
        <v>1091</v>
      </c>
      <c r="H253" s="340" t="s">
        <v>696</v>
      </c>
      <c r="I253" s="343">
        <v>1</v>
      </c>
      <c r="J253" s="340" t="s">
        <v>839</v>
      </c>
      <c r="K253" s="340" t="s">
        <v>1082</v>
      </c>
      <c r="L253" s="366" t="s">
        <v>1081</v>
      </c>
      <c r="M253" s="370" t="s">
        <v>601</v>
      </c>
      <c r="N253" s="354">
        <v>45565</v>
      </c>
      <c r="O253" s="354" t="s">
        <v>890</v>
      </c>
      <c r="P253" s="392" t="s">
        <v>10</v>
      </c>
      <c r="Q253" s="311" t="s">
        <v>894</v>
      </c>
      <c r="R253" s="311" t="s">
        <v>20</v>
      </c>
      <c r="S253" s="362" t="s">
        <v>764</v>
      </c>
      <c r="T253" s="311" t="s">
        <v>21</v>
      </c>
      <c r="U253" s="311" t="s">
        <v>172</v>
      </c>
      <c r="V253" s="311">
        <v>1</v>
      </c>
      <c r="W253" s="320">
        <v>0</v>
      </c>
      <c r="X253" s="320">
        <v>1</v>
      </c>
      <c r="Y253" s="320">
        <v>0</v>
      </c>
      <c r="Z253" s="320">
        <v>1</v>
      </c>
      <c r="AA253" s="464">
        <f>SUM(V253:Z253)</f>
        <v>3</v>
      </c>
      <c r="AB253" s="322" t="str">
        <f t="shared" ref="AB253:AE254" si="425">IF(AV$7=H253,$K253,0)</f>
        <v>DEQ is continuing to evaluate the prioritization methods of developing  implementation plans, as well as how these plans are written. More efforts are being placed on producing joint TMDL-IP reports, exploring TMDL alternatives, evaluating larger watershed areas, pursuing more watershed-based plans and simplifying modeling efforts. These efforts have allowed the implementation planning program to seek new opportunities, including performing more development work in-house.</v>
      </c>
      <c r="AC253" s="322">
        <f t="shared" si="425"/>
        <v>0</v>
      </c>
      <c r="AD253" s="322">
        <f t="shared" si="425"/>
        <v>0</v>
      </c>
      <c r="AE253" s="322">
        <f t="shared" si="425"/>
        <v>0</v>
      </c>
      <c r="AF253" s="322">
        <f>IF(AZ$7=M253,$K253,0)</f>
        <v>0</v>
      </c>
      <c r="AG253" s="364" t="str">
        <f t="shared" ref="AG253:AJ254" si="426">IF(AV$7=H253,$J253,0)</f>
        <v>Active</v>
      </c>
      <c r="AH253" s="322">
        <f t="shared" si="426"/>
        <v>0</v>
      </c>
      <c r="AI253" s="322">
        <f t="shared" si="426"/>
        <v>0</v>
      </c>
      <c r="AJ253" s="322">
        <f t="shared" si="426"/>
        <v>0</v>
      </c>
      <c r="AK253" s="322">
        <f>IF(AZ$7=M253,$J253,0)</f>
        <v>0</v>
      </c>
      <c r="AL253" s="364" t="str">
        <f t="shared" ref="AL253:AO254" si="427">IF(AV$7=H253,$D253,0)</f>
        <v>DEQ</v>
      </c>
      <c r="AM253" s="322">
        <f t="shared" si="427"/>
        <v>0</v>
      </c>
      <c r="AN253" s="322">
        <f t="shared" si="427"/>
        <v>0</v>
      </c>
      <c r="AO253" s="322">
        <f t="shared" si="427"/>
        <v>0</v>
      </c>
      <c r="AP253" s="322">
        <f>IF(AZ$7=M253,$D253,0)</f>
        <v>0</v>
      </c>
      <c r="AQ253" s="322" t="str">
        <f t="shared" ref="AQ253:AT254" si="428">IF(AV$7=H253,$M253,0)</f>
        <v>Nicole Sandberg</v>
      </c>
      <c r="AR253" s="322">
        <f t="shared" si="428"/>
        <v>0</v>
      </c>
      <c r="AS253" s="322">
        <f t="shared" si="428"/>
        <v>0</v>
      </c>
      <c r="AT253" s="322">
        <f t="shared" si="428"/>
        <v>0</v>
      </c>
      <c r="AU253" s="322">
        <f>IF(AZ$7=M253,$M253,0)</f>
        <v>0</v>
      </c>
      <c r="AV253" s="461">
        <f t="shared" ref="AV253" si="429">IF(AV$7=H253,$I253,0)</f>
        <v>1</v>
      </c>
      <c r="AW253" s="298">
        <f t="shared" ref="AW253" si="430">IF(AW$7=I253,$I253,0)</f>
        <v>0</v>
      </c>
      <c r="AX253" s="298">
        <f t="shared" ref="AX253" si="431">IF(AX$7=J253,$I253,0)</f>
        <v>0</v>
      </c>
      <c r="AY253" s="298">
        <f t="shared" ref="AY253" si="432">IF(AY$7=K253,$I253,0)</f>
        <v>0</v>
      </c>
      <c r="AZ253" s="372">
        <f>IF(AZ$7=M253,$I253,0)</f>
        <v>0</v>
      </c>
      <c r="BA253" s="466">
        <f>SUM(AV253:AZ253)</f>
        <v>1</v>
      </c>
      <c r="BB253" s="434">
        <f>BA253/AA253</f>
        <v>0.33333333333333331</v>
      </c>
      <c r="BC253" s="273"/>
      <c r="BD253" s="273"/>
      <c r="BE253" s="273"/>
      <c r="BF253" s="273"/>
      <c r="BG253" s="273"/>
      <c r="BH253" s="273"/>
      <c r="BI253" s="273"/>
      <c r="BJ253" s="273"/>
      <c r="BK253" s="273"/>
      <c r="BL253" s="273"/>
      <c r="BM253" s="273"/>
      <c r="BN253" s="273"/>
      <c r="BO253" s="273"/>
      <c r="BP253" s="273"/>
      <c r="BQ253" s="273"/>
      <c r="BR253" s="273"/>
      <c r="BS253" s="273"/>
      <c r="BT253" s="273"/>
      <c r="BU253" s="273"/>
      <c r="BV253" s="273"/>
      <c r="BW253" s="273"/>
      <c r="BX253" s="273"/>
      <c r="BY253" s="273"/>
      <c r="BZ253" s="273"/>
      <c r="CA253" s="273"/>
      <c r="CB253" s="273"/>
      <c r="CC253" s="273"/>
      <c r="CD253" s="273"/>
      <c r="CE253" s="273"/>
      <c r="CF253" s="273"/>
      <c r="CG253" s="273"/>
      <c r="CH253" s="273"/>
      <c r="CI253" s="273"/>
      <c r="CJ253" s="273"/>
      <c r="CK253" s="273"/>
      <c r="CL253" s="273"/>
      <c r="CM253" s="273"/>
      <c r="CN253" s="273"/>
      <c r="CO253" s="273"/>
      <c r="CP253" s="273"/>
      <c r="CQ253" s="273"/>
      <c r="CR253" s="273"/>
      <c r="CS253" s="273"/>
      <c r="CT253" s="273"/>
      <c r="CU253" s="273"/>
      <c r="CV253" s="273"/>
      <c r="CW253" s="273"/>
      <c r="CX253" s="273"/>
      <c r="CY253" s="273"/>
      <c r="CZ253" s="273"/>
      <c r="DA253" s="273"/>
      <c r="DB253" s="273"/>
      <c r="DC253" s="273"/>
      <c r="DD253" s="273"/>
      <c r="DE253" s="273"/>
      <c r="DF253" s="273"/>
      <c r="DG253" s="273"/>
      <c r="DH253" s="273"/>
      <c r="DI253" s="273"/>
      <c r="DJ253" s="273"/>
      <c r="DK253" s="273"/>
      <c r="DL253" s="273"/>
      <c r="DM253" s="273"/>
      <c r="DN253" s="273"/>
      <c r="DO253" s="273"/>
      <c r="DP253" s="273"/>
      <c r="DQ253" s="273"/>
      <c r="DR253" s="273"/>
      <c r="DS253" s="273"/>
      <c r="DT253" s="273"/>
      <c r="DU253" s="273"/>
      <c r="DV253" s="273"/>
      <c r="DW253" s="273"/>
      <c r="DX253" s="273"/>
      <c r="DY253" s="273"/>
      <c r="DZ253" s="273"/>
      <c r="EA253" s="273"/>
      <c r="EB253" s="273"/>
      <c r="EC253" s="273"/>
      <c r="ED253" s="273"/>
      <c r="EE253" s="273"/>
      <c r="EF253" s="273"/>
    </row>
    <row r="254" spans="1:136" s="261" customFormat="1" ht="60" hidden="1" x14ac:dyDescent="0.35">
      <c r="A254" s="409" t="s">
        <v>7</v>
      </c>
      <c r="B254" s="396" t="s">
        <v>777</v>
      </c>
      <c r="C254" s="409" t="s">
        <v>22</v>
      </c>
      <c r="D254" s="397" t="s">
        <v>852</v>
      </c>
      <c r="E254" s="398" t="s">
        <v>450</v>
      </c>
      <c r="F254" s="409" t="s">
        <v>574</v>
      </c>
      <c r="G254" s="398" t="s">
        <v>190</v>
      </c>
      <c r="H254" s="400" t="s">
        <v>699</v>
      </c>
      <c r="I254" s="401" t="s">
        <v>1269</v>
      </c>
      <c r="J254" s="397" t="s">
        <v>882</v>
      </c>
      <c r="K254" s="397" t="s">
        <v>880</v>
      </c>
      <c r="L254" s="269"/>
      <c r="M254" s="269" t="s">
        <v>845</v>
      </c>
      <c r="N254" s="402">
        <v>45565</v>
      </c>
      <c r="O254" s="402" t="s">
        <v>890</v>
      </c>
      <c r="P254" s="311" t="s">
        <v>10</v>
      </c>
      <c r="Q254" s="404" t="s">
        <v>894</v>
      </c>
      <c r="R254" s="404" t="s">
        <v>20</v>
      </c>
      <c r="S254" s="426" t="s">
        <v>764</v>
      </c>
      <c r="T254" s="404" t="s">
        <v>21</v>
      </c>
      <c r="U254" s="320" t="s">
        <v>172</v>
      </c>
      <c r="V254" s="320">
        <v>1</v>
      </c>
      <c r="W254" s="320">
        <v>0</v>
      </c>
      <c r="X254" s="320">
        <v>1</v>
      </c>
      <c r="Y254" s="320">
        <v>0</v>
      </c>
      <c r="Z254" s="320">
        <v>1</v>
      </c>
      <c r="AA254" s="322">
        <f>SUM(V254:Z254)</f>
        <v>3</v>
      </c>
      <c r="AB254" s="322">
        <f t="shared" si="425"/>
        <v>0</v>
      </c>
      <c r="AC254" s="322">
        <f t="shared" si="425"/>
        <v>0</v>
      </c>
      <c r="AD254" s="322">
        <f t="shared" si="425"/>
        <v>0</v>
      </c>
      <c r="AE254" s="322">
        <f t="shared" si="425"/>
        <v>0</v>
      </c>
      <c r="AF254" s="322">
        <f>IF(AZ$7=M254,$K254,0)</f>
        <v>0</v>
      </c>
      <c r="AG254" s="322">
        <f t="shared" si="426"/>
        <v>0</v>
      </c>
      <c r="AH254" s="322">
        <f t="shared" si="426"/>
        <v>0</v>
      </c>
      <c r="AI254" s="322">
        <f t="shared" si="426"/>
        <v>0</v>
      </c>
      <c r="AJ254" s="322">
        <f t="shared" si="426"/>
        <v>0</v>
      </c>
      <c r="AK254" s="322">
        <f>IF(AZ$7=M254,$J254,0)</f>
        <v>0</v>
      </c>
      <c r="AL254" s="322">
        <f t="shared" si="427"/>
        <v>0</v>
      </c>
      <c r="AM254" s="322">
        <f t="shared" si="427"/>
        <v>0</v>
      </c>
      <c r="AN254" s="322">
        <f t="shared" si="427"/>
        <v>0</v>
      </c>
      <c r="AO254" s="322">
        <f t="shared" si="427"/>
        <v>0</v>
      </c>
      <c r="AP254" s="322">
        <f>IF(AZ$7=M254,$D254,0)</f>
        <v>0</v>
      </c>
      <c r="AQ254" s="322">
        <f t="shared" si="428"/>
        <v>0</v>
      </c>
      <c r="AR254" s="322">
        <f t="shared" si="428"/>
        <v>0</v>
      </c>
      <c r="AS254" s="322">
        <f t="shared" si="428"/>
        <v>0</v>
      </c>
      <c r="AT254" s="322">
        <f t="shared" si="428"/>
        <v>0</v>
      </c>
      <c r="AU254" s="322">
        <f>IF(AZ$7=M254,$M254,0)</f>
        <v>0</v>
      </c>
      <c r="AV254" s="322">
        <f t="shared" ref="AV254:AY254" si="433">IF(AV$7=H254,$I254,0)</f>
        <v>0</v>
      </c>
      <c r="AW254" s="322">
        <f t="shared" si="433"/>
        <v>0</v>
      </c>
      <c r="AX254" s="322">
        <f t="shared" si="433"/>
        <v>0</v>
      </c>
      <c r="AY254" s="322">
        <f t="shared" si="433"/>
        <v>0</v>
      </c>
      <c r="AZ254" s="322">
        <f>IF(AZ$7=M254,$I254,0)</f>
        <v>0</v>
      </c>
      <c r="BA254" s="326">
        <f>SUM(AV254:AZ254)</f>
        <v>0</v>
      </c>
      <c r="BB254" s="328">
        <f>BA254/AA254</f>
        <v>0</v>
      </c>
    </row>
    <row r="255" spans="1:136" s="261" customFormat="1" ht="60" hidden="1" x14ac:dyDescent="0.35">
      <c r="A255" s="288" t="s">
        <v>7</v>
      </c>
      <c r="B255" s="283" t="s">
        <v>777</v>
      </c>
      <c r="C255" s="288" t="s">
        <v>22</v>
      </c>
      <c r="D255" s="269" t="s">
        <v>852</v>
      </c>
      <c r="E255" s="284" t="s">
        <v>450</v>
      </c>
      <c r="F255" s="288" t="s">
        <v>574</v>
      </c>
      <c r="G255" s="284" t="s">
        <v>190</v>
      </c>
      <c r="H255" s="278" t="s">
        <v>697</v>
      </c>
      <c r="I255" s="268" t="s">
        <v>1269</v>
      </c>
      <c r="J255" s="269" t="s">
        <v>882</v>
      </c>
      <c r="K255" s="269" t="s">
        <v>880</v>
      </c>
      <c r="L255" s="269"/>
      <c r="M255" s="269" t="s">
        <v>845</v>
      </c>
      <c r="N255" s="285">
        <v>45565</v>
      </c>
      <c r="O255" s="285" t="s">
        <v>890</v>
      </c>
      <c r="P255" s="311" t="s">
        <v>10</v>
      </c>
      <c r="Q255" s="289" t="s">
        <v>20</v>
      </c>
      <c r="R255" s="312" t="s">
        <v>764</v>
      </c>
      <c r="S255" s="289" t="s">
        <v>21</v>
      </c>
      <c r="T255" s="289" t="s">
        <v>172</v>
      </c>
      <c r="U255" s="322">
        <v>3</v>
      </c>
      <c r="V255" s="326">
        <v>0</v>
      </c>
      <c r="W255" s="328">
        <v>0</v>
      </c>
      <c r="X255" s="260"/>
      <c r="Y255" s="260"/>
      <c r="Z255" s="260"/>
      <c r="AA255" s="281"/>
      <c r="AB255" s="281"/>
      <c r="AC255" s="281"/>
      <c r="AD255" s="281"/>
      <c r="AE255" s="281"/>
      <c r="AF255" s="281"/>
      <c r="AG255" s="281"/>
      <c r="AH255" s="281"/>
      <c r="AI255" s="281"/>
      <c r="AJ255" s="281"/>
      <c r="AK255" s="281"/>
      <c r="AL255" s="281"/>
      <c r="AM255" s="281"/>
      <c r="AN255" s="281"/>
      <c r="AO255" s="281"/>
      <c r="AP255" s="281"/>
      <c r="AQ255" s="281"/>
      <c r="AR255" s="281"/>
      <c r="AS255" s="281"/>
      <c r="AT255" s="281"/>
      <c r="AU255" s="281"/>
      <c r="AV255" s="260"/>
      <c r="AW255" s="260"/>
      <c r="AX255" s="260"/>
      <c r="AY255" s="260"/>
      <c r="AZ255" s="260"/>
      <c r="BA255" s="281"/>
      <c r="BB255" s="281"/>
    </row>
    <row r="256" spans="1:136" s="261" customFormat="1" ht="60" hidden="1" x14ac:dyDescent="0.35">
      <c r="A256" s="288" t="s">
        <v>7</v>
      </c>
      <c r="B256" s="283" t="s">
        <v>777</v>
      </c>
      <c r="C256" s="288" t="s">
        <v>22</v>
      </c>
      <c r="D256" s="269" t="s">
        <v>852</v>
      </c>
      <c r="E256" s="284" t="s">
        <v>450</v>
      </c>
      <c r="F256" s="288" t="s">
        <v>574</v>
      </c>
      <c r="G256" s="284" t="s">
        <v>190</v>
      </c>
      <c r="H256" s="278" t="s">
        <v>698</v>
      </c>
      <c r="I256" s="268" t="s">
        <v>1269</v>
      </c>
      <c r="J256" s="269" t="s">
        <v>882</v>
      </c>
      <c r="K256" s="269" t="s">
        <v>880</v>
      </c>
      <c r="L256" s="269"/>
      <c r="M256" s="269" t="s">
        <v>845</v>
      </c>
      <c r="N256" s="285">
        <v>45565</v>
      </c>
      <c r="O256" s="285" t="s">
        <v>890</v>
      </c>
      <c r="P256" s="311" t="s">
        <v>10</v>
      </c>
      <c r="Q256" s="312" t="s">
        <v>764</v>
      </c>
      <c r="R256" s="289" t="s">
        <v>21</v>
      </c>
      <c r="S256" s="289" t="s">
        <v>172</v>
      </c>
      <c r="T256" s="298">
        <v>3</v>
      </c>
      <c r="U256" s="281"/>
      <c r="V256" s="281"/>
      <c r="W256" s="281"/>
    </row>
    <row r="257" spans="1:136" s="261" customFormat="1" ht="60" hidden="1" x14ac:dyDescent="0.35">
      <c r="A257" s="514" t="s">
        <v>7</v>
      </c>
      <c r="B257" s="505" t="s">
        <v>777</v>
      </c>
      <c r="C257" s="514" t="s">
        <v>22</v>
      </c>
      <c r="D257" s="506" t="s">
        <v>852</v>
      </c>
      <c r="E257" s="507" t="s">
        <v>450</v>
      </c>
      <c r="F257" s="514" t="s">
        <v>574</v>
      </c>
      <c r="G257" s="507" t="s">
        <v>190</v>
      </c>
      <c r="H257" s="278" t="s">
        <v>700</v>
      </c>
      <c r="I257" s="508" t="s">
        <v>1269</v>
      </c>
      <c r="J257" s="506" t="s">
        <v>882</v>
      </c>
      <c r="K257" s="506" t="s">
        <v>880</v>
      </c>
      <c r="L257" s="269"/>
      <c r="M257" s="269" t="s">
        <v>845</v>
      </c>
      <c r="N257" s="509">
        <v>45565</v>
      </c>
      <c r="O257" s="509" t="s">
        <v>890</v>
      </c>
      <c r="P257" s="311" t="s">
        <v>10</v>
      </c>
      <c r="Q257" s="515" t="s">
        <v>21</v>
      </c>
      <c r="R257" s="515" t="s">
        <v>172</v>
      </c>
      <c r="S257" s="528">
        <v>3</v>
      </c>
      <c r="T257" s="511"/>
    </row>
    <row r="258" spans="1:136" s="339" customFormat="1" ht="72.75" customHeight="1" x14ac:dyDescent="0.35">
      <c r="A258" s="311" t="s">
        <v>7</v>
      </c>
      <c r="B258" s="311" t="s">
        <v>777</v>
      </c>
      <c r="C258" s="311" t="s">
        <v>22</v>
      </c>
      <c r="D258" s="340" t="s">
        <v>10</v>
      </c>
      <c r="E258" s="311" t="s">
        <v>451</v>
      </c>
      <c r="F258" s="311" t="s">
        <v>575</v>
      </c>
      <c r="G258" s="311" t="s">
        <v>191</v>
      </c>
      <c r="H258" s="340" t="s">
        <v>696</v>
      </c>
      <c r="I258" s="343">
        <v>2</v>
      </c>
      <c r="J258" s="340" t="s">
        <v>839</v>
      </c>
      <c r="K258" s="340" t="s">
        <v>1080</v>
      </c>
      <c r="L258" s="366" t="s">
        <v>1081</v>
      </c>
      <c r="M258" s="370" t="s">
        <v>601</v>
      </c>
      <c r="N258" s="354">
        <v>45565</v>
      </c>
      <c r="O258" s="354" t="s">
        <v>888</v>
      </c>
      <c r="P258" s="392" t="s">
        <v>10</v>
      </c>
      <c r="Q258" s="311" t="s">
        <v>894</v>
      </c>
      <c r="R258" s="311" t="s">
        <v>20</v>
      </c>
      <c r="S258" s="362" t="s">
        <v>764</v>
      </c>
      <c r="T258" s="311" t="s">
        <v>21</v>
      </c>
      <c r="U258" s="311" t="s">
        <v>172</v>
      </c>
      <c r="V258" s="311">
        <v>3</v>
      </c>
      <c r="W258" s="320">
        <v>3</v>
      </c>
      <c r="X258" s="320">
        <v>3</v>
      </c>
      <c r="Y258" s="320">
        <v>3</v>
      </c>
      <c r="Z258" s="320">
        <v>3</v>
      </c>
      <c r="AA258" s="464">
        <f>SUM(V258:Z258)</f>
        <v>15</v>
      </c>
      <c r="AB258" s="322" t="str">
        <f t="shared" ref="AB258:AE259" si="434">IF(AV$7=H258,$K258,0)</f>
        <v>In FY 2020, DEQ and partners completed two IPs covering 16 impairments. In addition, five IPs covering 54 impairments were under development at the end of the fiscal year. Since 2001, Virginia has completed 95 IPs, addressing 588 impairments (Figure 9).</v>
      </c>
      <c r="AC258" s="322">
        <f t="shared" si="434"/>
        <v>0</v>
      </c>
      <c r="AD258" s="322">
        <f t="shared" si="434"/>
        <v>0</v>
      </c>
      <c r="AE258" s="322">
        <f t="shared" si="434"/>
        <v>0</v>
      </c>
      <c r="AF258" s="322">
        <f>IF(AZ$7=M258,$K258,0)</f>
        <v>0</v>
      </c>
      <c r="AG258" s="364" t="str">
        <f t="shared" ref="AG258:AJ259" si="435">IF(AV$7=H258,$J258,0)</f>
        <v>Active</v>
      </c>
      <c r="AH258" s="322">
        <f t="shared" si="435"/>
        <v>0</v>
      </c>
      <c r="AI258" s="322">
        <f t="shared" si="435"/>
        <v>0</v>
      </c>
      <c r="AJ258" s="322">
        <f t="shared" si="435"/>
        <v>0</v>
      </c>
      <c r="AK258" s="322">
        <f>IF(AZ$7=M258,$J258,0)</f>
        <v>0</v>
      </c>
      <c r="AL258" s="364" t="str">
        <f t="shared" ref="AL258:AO259" si="436">IF(AV$7=H258,$D258,0)</f>
        <v>DEQ</v>
      </c>
      <c r="AM258" s="322">
        <f t="shared" si="436"/>
        <v>0</v>
      </c>
      <c r="AN258" s="322">
        <f t="shared" si="436"/>
        <v>0</v>
      </c>
      <c r="AO258" s="322">
        <f t="shared" si="436"/>
        <v>0</v>
      </c>
      <c r="AP258" s="322">
        <f>IF(AZ$7=M258,$D258,0)</f>
        <v>0</v>
      </c>
      <c r="AQ258" s="322" t="str">
        <f t="shared" ref="AQ258:AT259" si="437">IF(AV$7=H258,$M258,0)</f>
        <v>Nicole Sandberg</v>
      </c>
      <c r="AR258" s="322">
        <f t="shared" si="437"/>
        <v>0</v>
      </c>
      <c r="AS258" s="322">
        <f t="shared" si="437"/>
        <v>0</v>
      </c>
      <c r="AT258" s="322">
        <f t="shared" si="437"/>
        <v>0</v>
      </c>
      <c r="AU258" s="322">
        <f>IF(AZ$7=M258,$M258,0)</f>
        <v>0</v>
      </c>
      <c r="AV258" s="461">
        <f t="shared" ref="AV258" si="438">IF(AV$7=H258,$I258,0)</f>
        <v>2</v>
      </c>
      <c r="AW258" s="298">
        <f t="shared" ref="AW258" si="439">IF(AW$7=I258,$I258,0)</f>
        <v>0</v>
      </c>
      <c r="AX258" s="298">
        <f t="shared" ref="AX258" si="440">IF(AX$7=J258,$I258,0)</f>
        <v>0</v>
      </c>
      <c r="AY258" s="298">
        <f t="shared" ref="AY258" si="441">IF(AY$7=K258,$I258,0)</f>
        <v>0</v>
      </c>
      <c r="AZ258" s="372">
        <f>IF(AZ$7=M258,$I258,0)</f>
        <v>0</v>
      </c>
      <c r="BA258" s="466">
        <f>SUM(AV258:AZ258)</f>
        <v>2</v>
      </c>
      <c r="BB258" s="434">
        <f>BA258/AA258</f>
        <v>0.13333333333333333</v>
      </c>
      <c r="BC258" s="273"/>
      <c r="BD258" s="273"/>
      <c r="BE258" s="273"/>
      <c r="BF258" s="273"/>
      <c r="BG258" s="273"/>
      <c r="BH258" s="273"/>
      <c r="BI258" s="273"/>
      <c r="BJ258" s="273"/>
      <c r="BK258" s="273"/>
      <c r="BL258" s="273"/>
      <c r="BM258" s="273"/>
      <c r="BN258" s="273"/>
      <c r="BO258" s="273"/>
      <c r="BP258" s="273"/>
      <c r="BQ258" s="273"/>
      <c r="BR258" s="273"/>
      <c r="BS258" s="273"/>
      <c r="BT258" s="273"/>
      <c r="BU258" s="273"/>
      <c r="BV258" s="273"/>
      <c r="BW258" s="273"/>
      <c r="BX258" s="273"/>
      <c r="BY258" s="273"/>
      <c r="BZ258" s="273"/>
      <c r="CA258" s="273"/>
      <c r="CB258" s="273"/>
      <c r="CC258" s="273"/>
      <c r="CD258" s="273"/>
      <c r="CE258" s="273"/>
      <c r="CF258" s="273"/>
      <c r="CG258" s="273"/>
      <c r="CH258" s="273"/>
      <c r="CI258" s="273"/>
      <c r="CJ258" s="273"/>
      <c r="CK258" s="273"/>
      <c r="CL258" s="273"/>
      <c r="CM258" s="273"/>
      <c r="CN258" s="273"/>
      <c r="CO258" s="273"/>
      <c r="CP258" s="273"/>
      <c r="CQ258" s="273"/>
      <c r="CR258" s="273"/>
      <c r="CS258" s="273"/>
      <c r="CT258" s="273"/>
      <c r="CU258" s="273"/>
      <c r="CV258" s="273"/>
      <c r="CW258" s="273"/>
      <c r="CX258" s="273"/>
      <c r="CY258" s="273"/>
      <c r="CZ258" s="273"/>
      <c r="DA258" s="273"/>
      <c r="DB258" s="273"/>
      <c r="DC258" s="273"/>
      <c r="DD258" s="273"/>
      <c r="DE258" s="273"/>
      <c r="DF258" s="273"/>
      <c r="DG258" s="273"/>
      <c r="DH258" s="273"/>
      <c r="DI258" s="273"/>
      <c r="DJ258" s="273"/>
      <c r="DK258" s="273"/>
      <c r="DL258" s="273"/>
      <c r="DM258" s="273"/>
      <c r="DN258" s="273"/>
      <c r="DO258" s="273"/>
      <c r="DP258" s="273"/>
      <c r="DQ258" s="273"/>
      <c r="DR258" s="273"/>
      <c r="DS258" s="273"/>
      <c r="DT258" s="273"/>
      <c r="DU258" s="273"/>
      <c r="DV258" s="273"/>
      <c r="DW258" s="273"/>
      <c r="DX258" s="273"/>
      <c r="DY258" s="273"/>
      <c r="DZ258" s="273"/>
      <c r="EA258" s="273"/>
      <c r="EB258" s="273"/>
      <c r="EC258" s="273"/>
      <c r="ED258" s="273"/>
      <c r="EE258" s="273"/>
      <c r="EF258" s="273"/>
    </row>
    <row r="259" spans="1:136" s="261" customFormat="1" ht="60" hidden="1" x14ac:dyDescent="0.35">
      <c r="A259" s="409" t="s">
        <v>7</v>
      </c>
      <c r="B259" s="396" t="s">
        <v>777</v>
      </c>
      <c r="C259" s="409" t="s">
        <v>22</v>
      </c>
      <c r="D259" s="397" t="s">
        <v>852</v>
      </c>
      <c r="E259" s="398" t="s">
        <v>451</v>
      </c>
      <c r="F259" s="409" t="s">
        <v>575</v>
      </c>
      <c r="G259" s="398" t="s">
        <v>191</v>
      </c>
      <c r="H259" s="400" t="s">
        <v>699</v>
      </c>
      <c r="I259" s="401" t="s">
        <v>1269</v>
      </c>
      <c r="J259" s="397" t="s">
        <v>882</v>
      </c>
      <c r="K259" s="397" t="s">
        <v>880</v>
      </c>
      <c r="L259" s="269"/>
      <c r="M259" s="269" t="s">
        <v>845</v>
      </c>
      <c r="N259" s="402">
        <v>45565</v>
      </c>
      <c r="O259" s="402" t="s">
        <v>888</v>
      </c>
      <c r="P259" s="311" t="s">
        <v>10</v>
      </c>
      <c r="Q259" s="404" t="s">
        <v>894</v>
      </c>
      <c r="R259" s="404" t="s">
        <v>20</v>
      </c>
      <c r="S259" s="426" t="s">
        <v>764</v>
      </c>
      <c r="T259" s="404" t="s">
        <v>21</v>
      </c>
      <c r="U259" s="320" t="s">
        <v>172</v>
      </c>
      <c r="V259" s="320">
        <v>3</v>
      </c>
      <c r="W259" s="320">
        <v>3</v>
      </c>
      <c r="X259" s="320">
        <v>3</v>
      </c>
      <c r="Y259" s="320">
        <v>3</v>
      </c>
      <c r="Z259" s="320">
        <v>3</v>
      </c>
      <c r="AA259" s="322">
        <f>SUM(V259:Z259)</f>
        <v>15</v>
      </c>
      <c r="AB259" s="322">
        <f t="shared" si="434"/>
        <v>0</v>
      </c>
      <c r="AC259" s="322">
        <f t="shared" si="434"/>
        <v>0</v>
      </c>
      <c r="AD259" s="322">
        <f t="shared" si="434"/>
        <v>0</v>
      </c>
      <c r="AE259" s="322">
        <f t="shared" si="434"/>
        <v>0</v>
      </c>
      <c r="AF259" s="322">
        <f>IF(AZ$7=M259,$K259,0)</f>
        <v>0</v>
      </c>
      <c r="AG259" s="322">
        <f t="shared" si="435"/>
        <v>0</v>
      </c>
      <c r="AH259" s="322">
        <f t="shared" si="435"/>
        <v>0</v>
      </c>
      <c r="AI259" s="322">
        <f t="shared" si="435"/>
        <v>0</v>
      </c>
      <c r="AJ259" s="322">
        <f t="shared" si="435"/>
        <v>0</v>
      </c>
      <c r="AK259" s="322">
        <f>IF(AZ$7=M259,$J259,0)</f>
        <v>0</v>
      </c>
      <c r="AL259" s="322">
        <f t="shared" si="436"/>
        <v>0</v>
      </c>
      <c r="AM259" s="322">
        <f t="shared" si="436"/>
        <v>0</v>
      </c>
      <c r="AN259" s="322">
        <f t="shared" si="436"/>
        <v>0</v>
      </c>
      <c r="AO259" s="322">
        <f t="shared" si="436"/>
        <v>0</v>
      </c>
      <c r="AP259" s="322">
        <f>IF(AZ$7=M259,$D259,0)</f>
        <v>0</v>
      </c>
      <c r="AQ259" s="322">
        <f t="shared" si="437"/>
        <v>0</v>
      </c>
      <c r="AR259" s="322">
        <f t="shared" si="437"/>
        <v>0</v>
      </c>
      <c r="AS259" s="322">
        <f t="shared" si="437"/>
        <v>0</v>
      </c>
      <c r="AT259" s="322">
        <f t="shared" si="437"/>
        <v>0</v>
      </c>
      <c r="AU259" s="322">
        <f>IF(AZ$7=M259,$M259,0)</f>
        <v>0</v>
      </c>
      <c r="AV259" s="322">
        <f t="shared" ref="AV259:AY259" si="442">IF(AV$7=H259,$I259,0)</f>
        <v>0</v>
      </c>
      <c r="AW259" s="322">
        <f t="shared" si="442"/>
        <v>0</v>
      </c>
      <c r="AX259" s="322">
        <f t="shared" si="442"/>
        <v>0</v>
      </c>
      <c r="AY259" s="322">
        <f t="shared" si="442"/>
        <v>0</v>
      </c>
      <c r="AZ259" s="322">
        <f>IF(AZ$7=M259,$I259,0)</f>
        <v>0</v>
      </c>
      <c r="BA259" s="326">
        <f>SUM(AV259:AZ259)</f>
        <v>0</v>
      </c>
      <c r="BB259" s="328">
        <f>BA259/AA259</f>
        <v>0</v>
      </c>
    </row>
    <row r="260" spans="1:136" s="261" customFormat="1" ht="60" hidden="1" x14ac:dyDescent="0.35">
      <c r="A260" s="288" t="s">
        <v>7</v>
      </c>
      <c r="B260" s="283" t="s">
        <v>777</v>
      </c>
      <c r="C260" s="288" t="s">
        <v>22</v>
      </c>
      <c r="D260" s="269" t="s">
        <v>852</v>
      </c>
      <c r="E260" s="284" t="s">
        <v>451</v>
      </c>
      <c r="F260" s="288" t="s">
        <v>575</v>
      </c>
      <c r="G260" s="284" t="s">
        <v>191</v>
      </c>
      <c r="H260" s="278" t="s">
        <v>697</v>
      </c>
      <c r="I260" s="268" t="s">
        <v>1269</v>
      </c>
      <c r="J260" s="269" t="s">
        <v>882</v>
      </c>
      <c r="K260" s="269" t="s">
        <v>880</v>
      </c>
      <c r="L260" s="269"/>
      <c r="M260" s="269" t="s">
        <v>845</v>
      </c>
      <c r="N260" s="285">
        <v>45565</v>
      </c>
      <c r="O260" s="285" t="s">
        <v>888</v>
      </c>
      <c r="P260" s="311" t="s">
        <v>10</v>
      </c>
      <c r="Q260" s="289" t="s">
        <v>20</v>
      </c>
      <c r="R260" s="312" t="s">
        <v>764</v>
      </c>
      <c r="S260" s="289" t="s">
        <v>21</v>
      </c>
      <c r="T260" s="289" t="s">
        <v>172</v>
      </c>
      <c r="U260" s="322">
        <v>15</v>
      </c>
      <c r="V260" s="326">
        <v>0</v>
      </c>
      <c r="W260" s="328">
        <v>0</v>
      </c>
      <c r="X260" s="260"/>
      <c r="Y260" s="260"/>
      <c r="Z260" s="260"/>
      <c r="AA260" s="281"/>
      <c r="AB260" s="281"/>
      <c r="AC260" s="281"/>
      <c r="AD260" s="281"/>
      <c r="AE260" s="281"/>
      <c r="AF260" s="281"/>
      <c r="AG260" s="281"/>
      <c r="AH260" s="281"/>
      <c r="AI260" s="281"/>
      <c r="AJ260" s="281"/>
      <c r="AK260" s="281"/>
      <c r="AL260" s="281"/>
      <c r="AM260" s="281"/>
      <c r="AN260" s="281"/>
      <c r="AO260" s="281"/>
      <c r="AP260" s="281"/>
      <c r="AQ260" s="281"/>
      <c r="AR260" s="281"/>
      <c r="AS260" s="281"/>
      <c r="AT260" s="281"/>
      <c r="AU260" s="281"/>
      <c r="AV260" s="260"/>
      <c r="AW260" s="260"/>
      <c r="AX260" s="260"/>
      <c r="AY260" s="260"/>
      <c r="AZ260" s="260"/>
      <c r="BA260" s="281"/>
      <c r="BB260" s="281"/>
    </row>
    <row r="261" spans="1:136" s="261" customFormat="1" ht="60" hidden="1" x14ac:dyDescent="0.35">
      <c r="A261" s="288" t="s">
        <v>7</v>
      </c>
      <c r="B261" s="283" t="s">
        <v>777</v>
      </c>
      <c r="C261" s="288" t="s">
        <v>22</v>
      </c>
      <c r="D261" s="269" t="s">
        <v>852</v>
      </c>
      <c r="E261" s="284" t="s">
        <v>451</v>
      </c>
      <c r="F261" s="288" t="s">
        <v>575</v>
      </c>
      <c r="G261" s="284" t="s">
        <v>191</v>
      </c>
      <c r="H261" s="278" t="s">
        <v>698</v>
      </c>
      <c r="I261" s="268" t="s">
        <v>1269</v>
      </c>
      <c r="J261" s="269" t="s">
        <v>882</v>
      </c>
      <c r="K261" s="269" t="s">
        <v>880</v>
      </c>
      <c r="L261" s="269"/>
      <c r="M261" s="269" t="s">
        <v>845</v>
      </c>
      <c r="N261" s="285">
        <v>45565</v>
      </c>
      <c r="O261" s="285" t="s">
        <v>888</v>
      </c>
      <c r="P261" s="311" t="s">
        <v>10</v>
      </c>
      <c r="Q261" s="312" t="s">
        <v>764</v>
      </c>
      <c r="R261" s="289" t="s">
        <v>21</v>
      </c>
      <c r="S261" s="289" t="s">
        <v>172</v>
      </c>
      <c r="T261" s="298">
        <v>15</v>
      </c>
      <c r="U261" s="281"/>
      <c r="V261" s="281"/>
      <c r="W261" s="281"/>
    </row>
    <row r="262" spans="1:136" s="261" customFormat="1" ht="60" hidden="1" x14ac:dyDescent="0.35">
      <c r="A262" s="514" t="s">
        <v>7</v>
      </c>
      <c r="B262" s="505" t="s">
        <v>777</v>
      </c>
      <c r="C262" s="514" t="s">
        <v>22</v>
      </c>
      <c r="D262" s="506" t="s">
        <v>852</v>
      </c>
      <c r="E262" s="507" t="s">
        <v>451</v>
      </c>
      <c r="F262" s="514" t="s">
        <v>575</v>
      </c>
      <c r="G262" s="507" t="s">
        <v>191</v>
      </c>
      <c r="H262" s="278" t="s">
        <v>700</v>
      </c>
      <c r="I262" s="508" t="s">
        <v>1269</v>
      </c>
      <c r="J262" s="506" t="s">
        <v>882</v>
      </c>
      <c r="K262" s="506" t="s">
        <v>880</v>
      </c>
      <c r="L262" s="269"/>
      <c r="M262" s="269" t="s">
        <v>845</v>
      </c>
      <c r="N262" s="509">
        <v>45565</v>
      </c>
      <c r="O262" s="509" t="s">
        <v>888</v>
      </c>
      <c r="P262" s="311" t="s">
        <v>10</v>
      </c>
      <c r="Q262" s="515" t="s">
        <v>21</v>
      </c>
      <c r="R262" s="515" t="s">
        <v>172</v>
      </c>
      <c r="S262" s="528">
        <v>15</v>
      </c>
      <c r="T262" s="511"/>
    </row>
    <row r="263" spans="1:136" s="339" customFormat="1" ht="74.25" customHeight="1" x14ac:dyDescent="0.35">
      <c r="A263" s="311" t="s">
        <v>7</v>
      </c>
      <c r="B263" s="311" t="s">
        <v>777</v>
      </c>
      <c r="C263" s="311" t="s">
        <v>22</v>
      </c>
      <c r="D263" s="340" t="s">
        <v>852</v>
      </c>
      <c r="E263" s="311" t="s">
        <v>452</v>
      </c>
      <c r="F263" s="311" t="s">
        <v>576</v>
      </c>
      <c r="G263" s="311" t="s">
        <v>192</v>
      </c>
      <c r="H263" s="340" t="s">
        <v>696</v>
      </c>
      <c r="I263" s="343">
        <v>16</v>
      </c>
      <c r="J263" s="340" t="s">
        <v>839</v>
      </c>
      <c r="K263" s="340" t="s">
        <v>1080</v>
      </c>
      <c r="L263" s="366" t="s">
        <v>1081</v>
      </c>
      <c r="M263" s="370" t="s">
        <v>601</v>
      </c>
      <c r="N263" s="354">
        <v>45565</v>
      </c>
      <c r="O263" s="354" t="s">
        <v>888</v>
      </c>
      <c r="P263" s="392" t="s">
        <v>10</v>
      </c>
      <c r="Q263" s="311" t="s">
        <v>894</v>
      </c>
      <c r="R263" s="311" t="s">
        <v>20</v>
      </c>
      <c r="S263" s="362" t="s">
        <v>764</v>
      </c>
      <c r="T263" s="311" t="s">
        <v>21</v>
      </c>
      <c r="U263" s="311" t="s">
        <v>172</v>
      </c>
      <c r="V263" s="311">
        <v>12</v>
      </c>
      <c r="W263" s="320">
        <v>12</v>
      </c>
      <c r="X263" s="320">
        <v>12</v>
      </c>
      <c r="Y263" s="320">
        <v>12</v>
      </c>
      <c r="Z263" s="320">
        <v>12</v>
      </c>
      <c r="AA263" s="464">
        <f>SUM(V263:Z263)</f>
        <v>60</v>
      </c>
      <c r="AB263" s="322" t="str">
        <f t="shared" ref="AB263:AE264" si="443">IF(AV$7=H263,$K263,0)</f>
        <v>In FY 2020, DEQ and partners completed two IPs covering 16 impairments. In addition, five IPs covering 54 impairments were under development at the end of the fiscal year. Since 2001, Virginia has completed 95 IPs, addressing 588 impairments (Figure 9).</v>
      </c>
      <c r="AC263" s="322">
        <f t="shared" si="443"/>
        <v>0</v>
      </c>
      <c r="AD263" s="322">
        <f t="shared" si="443"/>
        <v>0</v>
      </c>
      <c r="AE263" s="322">
        <f t="shared" si="443"/>
        <v>0</v>
      </c>
      <c r="AF263" s="322">
        <f>IF(AZ$7=M263,$K263,0)</f>
        <v>0</v>
      </c>
      <c r="AG263" s="364" t="str">
        <f t="shared" ref="AG263:AJ264" si="444">IF(AV$7=H263,$J263,0)</f>
        <v>Active</v>
      </c>
      <c r="AH263" s="322">
        <f t="shared" si="444"/>
        <v>0</v>
      </c>
      <c r="AI263" s="322">
        <f t="shared" si="444"/>
        <v>0</v>
      </c>
      <c r="AJ263" s="322">
        <f t="shared" si="444"/>
        <v>0</v>
      </c>
      <c r="AK263" s="322">
        <f>IF(AZ$7=M263,$J263,0)</f>
        <v>0</v>
      </c>
      <c r="AL263" s="364" t="str">
        <f t="shared" ref="AL263:AO264" si="445">IF(AV$7=H263,$D263,0)</f>
        <v>[Lead]</v>
      </c>
      <c r="AM263" s="322">
        <f t="shared" si="445"/>
        <v>0</v>
      </c>
      <c r="AN263" s="322">
        <f t="shared" si="445"/>
        <v>0</v>
      </c>
      <c r="AO263" s="322">
        <f t="shared" si="445"/>
        <v>0</v>
      </c>
      <c r="AP263" s="322">
        <f>IF(AZ$7=M263,$D263,0)</f>
        <v>0</v>
      </c>
      <c r="AQ263" s="322" t="str">
        <f t="shared" ref="AQ263:AT264" si="446">IF(AV$7=H263,$M263,0)</f>
        <v>Nicole Sandberg</v>
      </c>
      <c r="AR263" s="322">
        <f t="shared" si="446"/>
        <v>0</v>
      </c>
      <c r="AS263" s="322">
        <f t="shared" si="446"/>
        <v>0</v>
      </c>
      <c r="AT263" s="322">
        <f t="shared" si="446"/>
        <v>0</v>
      </c>
      <c r="AU263" s="322">
        <f>IF(AZ$7=M263,$M263,0)</f>
        <v>0</v>
      </c>
      <c r="AV263" s="461">
        <f t="shared" ref="AV263" si="447">IF(AV$7=H263,$I263,0)</f>
        <v>16</v>
      </c>
      <c r="AW263" s="298">
        <f t="shared" ref="AW263" si="448">IF(AW$7=I263,$I263,0)</f>
        <v>0</v>
      </c>
      <c r="AX263" s="298">
        <f t="shared" ref="AX263" si="449">IF(AX$7=J263,$I263,0)</f>
        <v>0</v>
      </c>
      <c r="AY263" s="298">
        <f t="shared" ref="AY263" si="450">IF(AY$7=K263,$I263,0)</f>
        <v>0</v>
      </c>
      <c r="AZ263" s="372">
        <f>IF(AZ$7=M263,$I263,0)</f>
        <v>0</v>
      </c>
      <c r="BA263" s="466">
        <f>SUM(AV263:AZ263)</f>
        <v>16</v>
      </c>
      <c r="BB263" s="434">
        <f>BA263/AA263</f>
        <v>0.26666666666666666</v>
      </c>
      <c r="BC263" s="273"/>
      <c r="BD263" s="273"/>
      <c r="BE263" s="273"/>
      <c r="BF263" s="273"/>
      <c r="BG263" s="273"/>
      <c r="BH263" s="273"/>
      <c r="BI263" s="273"/>
      <c r="BJ263" s="273"/>
      <c r="BK263" s="273"/>
      <c r="BL263" s="273"/>
      <c r="BM263" s="273"/>
      <c r="BN263" s="273"/>
      <c r="BO263" s="273"/>
      <c r="BP263" s="273"/>
      <c r="BQ263" s="273"/>
      <c r="BR263" s="273"/>
      <c r="BS263" s="273"/>
      <c r="BT263" s="273"/>
      <c r="BU263" s="273"/>
      <c r="BV263" s="273"/>
      <c r="BW263" s="273"/>
      <c r="BX263" s="273"/>
      <c r="BY263" s="273"/>
      <c r="BZ263" s="273"/>
      <c r="CA263" s="273"/>
      <c r="CB263" s="273"/>
      <c r="CC263" s="273"/>
      <c r="CD263" s="273"/>
      <c r="CE263" s="273"/>
      <c r="CF263" s="273"/>
      <c r="CG263" s="273"/>
      <c r="CH263" s="273"/>
      <c r="CI263" s="273"/>
      <c r="CJ263" s="273"/>
      <c r="CK263" s="273"/>
      <c r="CL263" s="273"/>
      <c r="CM263" s="273"/>
      <c r="CN263" s="273"/>
      <c r="CO263" s="273"/>
      <c r="CP263" s="273"/>
      <c r="CQ263" s="273"/>
      <c r="CR263" s="273"/>
      <c r="CS263" s="273"/>
      <c r="CT263" s="273"/>
      <c r="CU263" s="273"/>
      <c r="CV263" s="273"/>
      <c r="CW263" s="273"/>
      <c r="CX263" s="273"/>
      <c r="CY263" s="273"/>
      <c r="CZ263" s="273"/>
      <c r="DA263" s="273"/>
      <c r="DB263" s="273"/>
      <c r="DC263" s="273"/>
      <c r="DD263" s="273"/>
      <c r="DE263" s="273"/>
      <c r="DF263" s="273"/>
      <c r="DG263" s="273"/>
      <c r="DH263" s="273"/>
      <c r="DI263" s="273"/>
      <c r="DJ263" s="273"/>
      <c r="DK263" s="273"/>
      <c r="DL263" s="273"/>
      <c r="DM263" s="273"/>
      <c r="DN263" s="273"/>
      <c r="DO263" s="273"/>
      <c r="DP263" s="273"/>
      <c r="DQ263" s="273"/>
      <c r="DR263" s="273"/>
      <c r="DS263" s="273"/>
      <c r="DT263" s="273"/>
      <c r="DU263" s="273"/>
      <c r="DV263" s="273"/>
      <c r="DW263" s="273"/>
      <c r="DX263" s="273"/>
      <c r="DY263" s="273"/>
      <c r="DZ263" s="273"/>
      <c r="EA263" s="273"/>
      <c r="EB263" s="273"/>
      <c r="EC263" s="273"/>
      <c r="ED263" s="273"/>
      <c r="EE263" s="273"/>
      <c r="EF263" s="273"/>
    </row>
    <row r="264" spans="1:136" s="261" customFormat="1" ht="60" hidden="1" x14ac:dyDescent="0.35">
      <c r="A264" s="409" t="s">
        <v>7</v>
      </c>
      <c r="B264" s="396" t="s">
        <v>777</v>
      </c>
      <c r="C264" s="409" t="s">
        <v>22</v>
      </c>
      <c r="D264" s="397" t="s">
        <v>852</v>
      </c>
      <c r="E264" s="398" t="s">
        <v>452</v>
      </c>
      <c r="F264" s="409" t="s">
        <v>576</v>
      </c>
      <c r="G264" s="398" t="s">
        <v>192</v>
      </c>
      <c r="H264" s="400" t="s">
        <v>699</v>
      </c>
      <c r="I264" s="401" t="s">
        <v>1269</v>
      </c>
      <c r="J264" s="397" t="s">
        <v>882</v>
      </c>
      <c r="K264" s="397" t="s">
        <v>880</v>
      </c>
      <c r="L264" s="269"/>
      <c r="M264" s="269" t="s">
        <v>845</v>
      </c>
      <c r="N264" s="402">
        <v>45565</v>
      </c>
      <c r="O264" s="402" t="s">
        <v>888</v>
      </c>
      <c r="P264" s="311" t="s">
        <v>10</v>
      </c>
      <c r="Q264" s="404" t="s">
        <v>894</v>
      </c>
      <c r="R264" s="404" t="s">
        <v>20</v>
      </c>
      <c r="S264" s="426" t="s">
        <v>764</v>
      </c>
      <c r="T264" s="404" t="s">
        <v>21</v>
      </c>
      <c r="U264" s="320" t="s">
        <v>172</v>
      </c>
      <c r="V264" s="320">
        <v>12</v>
      </c>
      <c r="W264" s="320">
        <v>12</v>
      </c>
      <c r="X264" s="320">
        <v>12</v>
      </c>
      <c r="Y264" s="320">
        <v>12</v>
      </c>
      <c r="Z264" s="320">
        <v>12</v>
      </c>
      <c r="AA264" s="322">
        <f>SUM(V264:Z264)</f>
        <v>60</v>
      </c>
      <c r="AB264" s="322">
        <f t="shared" si="443"/>
        <v>0</v>
      </c>
      <c r="AC264" s="322">
        <f t="shared" si="443"/>
        <v>0</v>
      </c>
      <c r="AD264" s="322">
        <f t="shared" si="443"/>
        <v>0</v>
      </c>
      <c r="AE264" s="322">
        <f t="shared" si="443"/>
        <v>0</v>
      </c>
      <c r="AF264" s="322">
        <f>IF(AZ$7=M264,$K264,0)</f>
        <v>0</v>
      </c>
      <c r="AG264" s="322">
        <f t="shared" si="444"/>
        <v>0</v>
      </c>
      <c r="AH264" s="322">
        <f t="shared" si="444"/>
        <v>0</v>
      </c>
      <c r="AI264" s="322">
        <f t="shared" si="444"/>
        <v>0</v>
      </c>
      <c r="AJ264" s="322">
        <f t="shared" si="444"/>
        <v>0</v>
      </c>
      <c r="AK264" s="322">
        <f>IF(AZ$7=M264,$J264,0)</f>
        <v>0</v>
      </c>
      <c r="AL264" s="322">
        <f t="shared" si="445"/>
        <v>0</v>
      </c>
      <c r="AM264" s="322">
        <f t="shared" si="445"/>
        <v>0</v>
      </c>
      <c r="AN264" s="322">
        <f t="shared" si="445"/>
        <v>0</v>
      </c>
      <c r="AO264" s="322">
        <f t="shared" si="445"/>
        <v>0</v>
      </c>
      <c r="AP264" s="322">
        <f>IF(AZ$7=M264,$D264,0)</f>
        <v>0</v>
      </c>
      <c r="AQ264" s="322">
        <f t="shared" si="446"/>
        <v>0</v>
      </c>
      <c r="AR264" s="322">
        <f t="shared" si="446"/>
        <v>0</v>
      </c>
      <c r="AS264" s="322">
        <f t="shared" si="446"/>
        <v>0</v>
      </c>
      <c r="AT264" s="322">
        <f t="shared" si="446"/>
        <v>0</v>
      </c>
      <c r="AU264" s="322">
        <f>IF(AZ$7=M264,$M264,0)</f>
        <v>0</v>
      </c>
      <c r="AV264" s="322">
        <f t="shared" ref="AV264:AY264" si="451">IF(AV$7=H264,$I264,0)</f>
        <v>0</v>
      </c>
      <c r="AW264" s="322">
        <f t="shared" si="451"/>
        <v>0</v>
      </c>
      <c r="AX264" s="322">
        <f t="shared" si="451"/>
        <v>0</v>
      </c>
      <c r="AY264" s="322">
        <f t="shared" si="451"/>
        <v>0</v>
      </c>
      <c r="AZ264" s="322">
        <f>IF(AZ$7=M264,$I264,0)</f>
        <v>0</v>
      </c>
      <c r="BA264" s="326">
        <f>SUM(AV264:AZ264)</f>
        <v>0</v>
      </c>
      <c r="BB264" s="328">
        <f>BA264/AA264</f>
        <v>0</v>
      </c>
    </row>
    <row r="265" spans="1:136" s="261" customFormat="1" ht="60" hidden="1" x14ac:dyDescent="0.35">
      <c r="A265" s="288" t="s">
        <v>7</v>
      </c>
      <c r="B265" s="283" t="s">
        <v>777</v>
      </c>
      <c r="C265" s="288" t="s">
        <v>22</v>
      </c>
      <c r="D265" s="269" t="s">
        <v>852</v>
      </c>
      <c r="E265" s="284" t="s">
        <v>452</v>
      </c>
      <c r="F265" s="288" t="s">
        <v>576</v>
      </c>
      <c r="G265" s="284" t="s">
        <v>192</v>
      </c>
      <c r="H265" s="278" t="s">
        <v>697</v>
      </c>
      <c r="I265" s="268" t="s">
        <v>1269</v>
      </c>
      <c r="J265" s="269" t="s">
        <v>882</v>
      </c>
      <c r="K265" s="269" t="s">
        <v>880</v>
      </c>
      <c r="L265" s="269"/>
      <c r="M265" s="269" t="s">
        <v>845</v>
      </c>
      <c r="N265" s="285">
        <v>45565</v>
      </c>
      <c r="O265" s="285" t="s">
        <v>888</v>
      </c>
      <c r="P265" s="311" t="s">
        <v>10</v>
      </c>
      <c r="Q265" s="289" t="s">
        <v>20</v>
      </c>
      <c r="R265" s="312" t="s">
        <v>764</v>
      </c>
      <c r="S265" s="289" t="s">
        <v>21</v>
      </c>
      <c r="T265" s="289" t="s">
        <v>172</v>
      </c>
      <c r="U265" s="322">
        <v>60</v>
      </c>
      <c r="V265" s="326">
        <v>0</v>
      </c>
      <c r="W265" s="328">
        <v>0</v>
      </c>
      <c r="X265" s="260"/>
      <c r="Y265" s="260"/>
      <c r="Z265" s="260"/>
      <c r="AA265" s="281"/>
      <c r="AB265" s="281"/>
      <c r="AC265" s="281"/>
      <c r="AD265" s="281"/>
      <c r="AE265" s="281"/>
      <c r="AF265" s="281"/>
      <c r="AG265" s="281"/>
      <c r="AH265" s="281"/>
      <c r="AI265" s="281"/>
      <c r="AJ265" s="281"/>
      <c r="AK265" s="281"/>
      <c r="AL265" s="281"/>
      <c r="AM265" s="281"/>
      <c r="AN265" s="281"/>
      <c r="AO265" s="281"/>
      <c r="AP265" s="281"/>
      <c r="AQ265" s="281"/>
      <c r="AR265" s="281"/>
      <c r="AS265" s="281"/>
      <c r="AT265" s="281"/>
      <c r="AU265" s="281"/>
      <c r="AV265" s="260"/>
      <c r="AW265" s="260"/>
      <c r="AX265" s="260"/>
      <c r="AY265" s="260"/>
      <c r="AZ265" s="260"/>
      <c r="BA265" s="281"/>
      <c r="BB265" s="281"/>
    </row>
    <row r="266" spans="1:136" s="261" customFormat="1" ht="60" hidden="1" x14ac:dyDescent="0.35">
      <c r="A266" s="288" t="s">
        <v>7</v>
      </c>
      <c r="B266" s="283" t="s">
        <v>777</v>
      </c>
      <c r="C266" s="288" t="s">
        <v>22</v>
      </c>
      <c r="D266" s="269" t="s">
        <v>852</v>
      </c>
      <c r="E266" s="284" t="s">
        <v>452</v>
      </c>
      <c r="F266" s="288" t="s">
        <v>576</v>
      </c>
      <c r="G266" s="284" t="s">
        <v>192</v>
      </c>
      <c r="H266" s="278" t="s">
        <v>698</v>
      </c>
      <c r="I266" s="268" t="s">
        <v>1269</v>
      </c>
      <c r="J266" s="269" t="s">
        <v>882</v>
      </c>
      <c r="K266" s="269" t="s">
        <v>880</v>
      </c>
      <c r="L266" s="269"/>
      <c r="M266" s="269" t="s">
        <v>845</v>
      </c>
      <c r="N266" s="285">
        <v>45565</v>
      </c>
      <c r="O266" s="285" t="s">
        <v>888</v>
      </c>
      <c r="P266" s="311" t="s">
        <v>10</v>
      </c>
      <c r="Q266" s="312" t="s">
        <v>764</v>
      </c>
      <c r="R266" s="289" t="s">
        <v>21</v>
      </c>
      <c r="S266" s="289" t="s">
        <v>172</v>
      </c>
      <c r="T266" s="298">
        <v>60</v>
      </c>
      <c r="U266" s="281"/>
      <c r="V266" s="281"/>
      <c r="W266" s="281"/>
    </row>
    <row r="267" spans="1:136" s="261" customFormat="1" ht="60" hidden="1" x14ac:dyDescent="0.35">
      <c r="A267" s="514" t="s">
        <v>7</v>
      </c>
      <c r="B267" s="505" t="s">
        <v>777</v>
      </c>
      <c r="C267" s="514" t="s">
        <v>22</v>
      </c>
      <c r="D267" s="506" t="s">
        <v>852</v>
      </c>
      <c r="E267" s="507" t="s">
        <v>452</v>
      </c>
      <c r="F267" s="514" t="s">
        <v>576</v>
      </c>
      <c r="G267" s="507" t="s">
        <v>192</v>
      </c>
      <c r="H267" s="278" t="s">
        <v>700</v>
      </c>
      <c r="I267" s="508" t="s">
        <v>1269</v>
      </c>
      <c r="J267" s="506" t="s">
        <v>882</v>
      </c>
      <c r="K267" s="506" t="s">
        <v>880</v>
      </c>
      <c r="L267" s="269"/>
      <c r="M267" s="269" t="s">
        <v>845</v>
      </c>
      <c r="N267" s="509">
        <v>45565</v>
      </c>
      <c r="O267" s="509" t="s">
        <v>888</v>
      </c>
      <c r="P267" s="311" t="s">
        <v>10</v>
      </c>
      <c r="Q267" s="515" t="s">
        <v>21</v>
      </c>
      <c r="R267" s="515" t="s">
        <v>172</v>
      </c>
      <c r="S267" s="528">
        <v>60</v>
      </c>
      <c r="T267" s="511"/>
    </row>
    <row r="268" spans="1:136" s="339" customFormat="1" ht="70.5" customHeight="1" x14ac:dyDescent="0.35">
      <c r="A268" s="311" t="s">
        <v>7</v>
      </c>
      <c r="B268" s="311" t="s">
        <v>778</v>
      </c>
      <c r="C268" s="311" t="s">
        <v>26</v>
      </c>
      <c r="D268" s="340" t="s">
        <v>10</v>
      </c>
      <c r="E268" s="311" t="s">
        <v>453</v>
      </c>
      <c r="F268" s="311" t="s">
        <v>577</v>
      </c>
      <c r="G268" s="311" t="s">
        <v>188</v>
      </c>
      <c r="H268" s="340" t="s">
        <v>696</v>
      </c>
      <c r="I268" s="343">
        <v>2</v>
      </c>
      <c r="J268" s="340" t="s">
        <v>839</v>
      </c>
      <c r="K268" s="340" t="s">
        <v>1272</v>
      </c>
      <c r="L268" s="380"/>
      <c r="M268" s="370" t="s">
        <v>601</v>
      </c>
      <c r="N268" s="354">
        <v>45565</v>
      </c>
      <c r="O268" s="354" t="s">
        <v>887</v>
      </c>
      <c r="P268" s="392" t="s">
        <v>10</v>
      </c>
      <c r="Q268" s="311" t="s">
        <v>27</v>
      </c>
      <c r="R268" s="311" t="s">
        <v>24</v>
      </c>
      <c r="S268" s="311">
        <v>7</v>
      </c>
      <c r="T268" s="311" t="s">
        <v>25</v>
      </c>
      <c r="U268" s="311" t="s">
        <v>173</v>
      </c>
      <c r="V268" s="311">
        <v>1</v>
      </c>
      <c r="W268" s="320">
        <v>1</v>
      </c>
      <c r="X268" s="320">
        <v>0</v>
      </c>
      <c r="Y268" s="320">
        <v>1</v>
      </c>
      <c r="Z268" s="320">
        <v>0</v>
      </c>
      <c r="AA268" s="464">
        <f>SUM(V268:Z268)</f>
        <v>3</v>
      </c>
      <c r="AB268" s="322" t="str">
        <f t="shared" ref="AB268:AE269" si="452">IF(AV$7=H268,$K268,0)</f>
        <v xml:space="preserve">An RFA was issued in August of 2019 and June of 2020. The 2019 RFA resulted in the projects included in the 2020 Section 319 EPA award application submitted May 2020.  The 2020 RFA closed August 31, 2020 and the applications are currently under review. The results of this RFA will be used to develop Virginia's application for 2021 funding. </v>
      </c>
      <c r="AC268" s="322">
        <f t="shared" si="452"/>
        <v>0</v>
      </c>
      <c r="AD268" s="322">
        <f t="shared" si="452"/>
        <v>0</v>
      </c>
      <c r="AE268" s="322">
        <f t="shared" si="452"/>
        <v>0</v>
      </c>
      <c r="AF268" s="322">
        <f>IF(AZ$7=M268,$K268,0)</f>
        <v>0</v>
      </c>
      <c r="AG268" s="364" t="str">
        <f t="shared" ref="AG268:AJ269" si="453">IF(AV$7=H268,$J268,0)</f>
        <v>Active</v>
      </c>
      <c r="AH268" s="322">
        <f t="shared" si="453"/>
        <v>0</v>
      </c>
      <c r="AI268" s="322">
        <f t="shared" si="453"/>
        <v>0</v>
      </c>
      <c r="AJ268" s="322">
        <f t="shared" si="453"/>
        <v>0</v>
      </c>
      <c r="AK268" s="322">
        <f>IF(AZ$7=M268,$J268,0)</f>
        <v>0</v>
      </c>
      <c r="AL268" s="364" t="str">
        <f t="shared" ref="AL268:AO269" si="454">IF(AV$7=H268,$D268,0)</f>
        <v>DEQ</v>
      </c>
      <c r="AM268" s="322">
        <f t="shared" si="454"/>
        <v>0</v>
      </c>
      <c r="AN268" s="322">
        <f t="shared" si="454"/>
        <v>0</v>
      </c>
      <c r="AO268" s="322">
        <f t="shared" si="454"/>
        <v>0</v>
      </c>
      <c r="AP268" s="322">
        <f>IF(AZ$7=M268,$D268,0)</f>
        <v>0</v>
      </c>
      <c r="AQ268" s="322" t="str">
        <f t="shared" ref="AQ268:AT269" si="455">IF(AV$7=H268,$M268,0)</f>
        <v>Nicole Sandberg</v>
      </c>
      <c r="AR268" s="322">
        <f t="shared" si="455"/>
        <v>0</v>
      </c>
      <c r="AS268" s="322">
        <f t="shared" si="455"/>
        <v>0</v>
      </c>
      <c r="AT268" s="322">
        <f t="shared" si="455"/>
        <v>0</v>
      </c>
      <c r="AU268" s="322">
        <f>IF(AZ$7=M268,$M268,0)</f>
        <v>0</v>
      </c>
      <c r="AV268" s="461">
        <f t="shared" ref="AV268" si="456">IF(AV$7=H268,$I268,0)</f>
        <v>2</v>
      </c>
      <c r="AW268" s="298">
        <f t="shared" ref="AW268" si="457">IF(AW$7=I268,$I268,0)</f>
        <v>0</v>
      </c>
      <c r="AX268" s="298">
        <f t="shared" ref="AX268" si="458">IF(AX$7=J268,$I268,0)</f>
        <v>0</v>
      </c>
      <c r="AY268" s="298">
        <f t="shared" ref="AY268" si="459">IF(AY$7=K268,$I268,0)</f>
        <v>0</v>
      </c>
      <c r="AZ268" s="372">
        <f>IF(AZ$7=M268,$I268,0)</f>
        <v>0</v>
      </c>
      <c r="BA268" s="466">
        <f>SUM(AV268:AZ268)</f>
        <v>2</v>
      </c>
      <c r="BB268" s="434">
        <f>BA268/AA268</f>
        <v>0.66666666666666663</v>
      </c>
      <c r="BC268" s="273"/>
      <c r="BD268" s="273"/>
      <c r="BE268" s="273"/>
      <c r="BF268" s="273"/>
      <c r="BG268" s="273"/>
      <c r="BH268" s="273"/>
      <c r="BI268" s="273"/>
      <c r="BJ268" s="273"/>
      <c r="BK268" s="273"/>
      <c r="BL268" s="273"/>
      <c r="BM268" s="273"/>
      <c r="BN268" s="273"/>
      <c r="BO268" s="273"/>
      <c r="BP268" s="273"/>
      <c r="BQ268" s="273"/>
      <c r="BR268" s="273"/>
      <c r="BS268" s="273"/>
      <c r="BT268" s="273"/>
      <c r="BU268" s="273"/>
      <c r="BV268" s="273"/>
      <c r="BW268" s="273"/>
      <c r="BX268" s="273"/>
      <c r="BY268" s="273"/>
      <c r="BZ268" s="273"/>
      <c r="CA268" s="273"/>
      <c r="CB268" s="273"/>
      <c r="CC268" s="273"/>
      <c r="CD268" s="273"/>
      <c r="CE268" s="273"/>
      <c r="CF268" s="273"/>
      <c r="CG268" s="273"/>
      <c r="CH268" s="273"/>
      <c r="CI268" s="273"/>
      <c r="CJ268" s="273"/>
      <c r="CK268" s="273"/>
      <c r="CL268" s="273"/>
      <c r="CM268" s="273"/>
      <c r="CN268" s="273"/>
      <c r="CO268" s="273"/>
      <c r="CP268" s="273"/>
      <c r="CQ268" s="273"/>
      <c r="CR268" s="273"/>
      <c r="CS268" s="273"/>
      <c r="CT268" s="273"/>
      <c r="CU268" s="273"/>
      <c r="CV268" s="273"/>
      <c r="CW268" s="273"/>
      <c r="CX268" s="273"/>
      <c r="CY268" s="273"/>
      <c r="CZ268" s="273"/>
      <c r="DA268" s="273"/>
      <c r="DB268" s="273"/>
      <c r="DC268" s="273"/>
      <c r="DD268" s="273"/>
      <c r="DE268" s="273"/>
      <c r="DF268" s="273"/>
      <c r="DG268" s="273"/>
      <c r="DH268" s="273"/>
      <c r="DI268" s="273"/>
      <c r="DJ268" s="273"/>
      <c r="DK268" s="273"/>
      <c r="DL268" s="273"/>
      <c r="DM268" s="273"/>
      <c r="DN268" s="273"/>
      <c r="DO268" s="273"/>
      <c r="DP268" s="273"/>
      <c r="DQ268" s="273"/>
      <c r="DR268" s="273"/>
      <c r="DS268" s="273"/>
      <c r="DT268" s="273"/>
      <c r="DU268" s="273"/>
      <c r="DV268" s="273"/>
      <c r="DW268" s="273"/>
      <c r="DX268" s="273"/>
      <c r="DY268" s="273"/>
      <c r="DZ268" s="273"/>
      <c r="EA268" s="273"/>
      <c r="EB268" s="273"/>
      <c r="EC268" s="273"/>
      <c r="ED268" s="273"/>
      <c r="EE268" s="273"/>
      <c r="EF268" s="273"/>
    </row>
    <row r="269" spans="1:136" s="261" customFormat="1" ht="60" hidden="1" x14ac:dyDescent="0.35">
      <c r="A269" s="409" t="s">
        <v>7</v>
      </c>
      <c r="B269" s="396" t="s">
        <v>778</v>
      </c>
      <c r="C269" s="409" t="s">
        <v>26</v>
      </c>
      <c r="D269" s="397" t="s">
        <v>10</v>
      </c>
      <c r="E269" s="398" t="s">
        <v>453</v>
      </c>
      <c r="F269" s="409" t="s">
        <v>577</v>
      </c>
      <c r="G269" s="398" t="s">
        <v>188</v>
      </c>
      <c r="H269" s="400" t="s">
        <v>699</v>
      </c>
      <c r="I269" s="401" t="s">
        <v>1269</v>
      </c>
      <c r="J269" s="397" t="s">
        <v>882</v>
      </c>
      <c r="K269" s="397" t="s">
        <v>880</v>
      </c>
      <c r="L269" s="269"/>
      <c r="M269" s="269" t="s">
        <v>845</v>
      </c>
      <c r="N269" s="402">
        <v>45565</v>
      </c>
      <c r="O269" s="402" t="s">
        <v>887</v>
      </c>
      <c r="P269" s="311" t="s">
        <v>10</v>
      </c>
      <c r="Q269" s="404" t="s">
        <v>27</v>
      </c>
      <c r="R269" s="404" t="s">
        <v>24</v>
      </c>
      <c r="S269" s="404">
        <v>7</v>
      </c>
      <c r="T269" s="404" t="s">
        <v>25</v>
      </c>
      <c r="U269" s="320" t="s">
        <v>173</v>
      </c>
      <c r="V269" s="320">
        <v>1</v>
      </c>
      <c r="W269" s="320">
        <v>1</v>
      </c>
      <c r="X269" s="320">
        <v>0</v>
      </c>
      <c r="Y269" s="320">
        <v>1</v>
      </c>
      <c r="Z269" s="320">
        <v>0</v>
      </c>
      <c r="AA269" s="322">
        <f>SUM(V269:Z269)</f>
        <v>3</v>
      </c>
      <c r="AB269" s="322">
        <f t="shared" si="452"/>
        <v>0</v>
      </c>
      <c r="AC269" s="322">
        <f t="shared" si="452"/>
        <v>0</v>
      </c>
      <c r="AD269" s="322">
        <f t="shared" si="452"/>
        <v>0</v>
      </c>
      <c r="AE269" s="322">
        <f t="shared" si="452"/>
        <v>0</v>
      </c>
      <c r="AF269" s="322">
        <f>IF(AZ$7=M269,$K269,0)</f>
        <v>0</v>
      </c>
      <c r="AG269" s="322">
        <f t="shared" si="453"/>
        <v>0</v>
      </c>
      <c r="AH269" s="322">
        <f t="shared" si="453"/>
        <v>0</v>
      </c>
      <c r="AI269" s="322">
        <f t="shared" si="453"/>
        <v>0</v>
      </c>
      <c r="AJ269" s="322">
        <f t="shared" si="453"/>
        <v>0</v>
      </c>
      <c r="AK269" s="322">
        <f>IF(AZ$7=M269,$J269,0)</f>
        <v>0</v>
      </c>
      <c r="AL269" s="322">
        <f t="shared" si="454"/>
        <v>0</v>
      </c>
      <c r="AM269" s="322">
        <f t="shared" si="454"/>
        <v>0</v>
      </c>
      <c r="AN269" s="322">
        <f t="shared" si="454"/>
        <v>0</v>
      </c>
      <c r="AO269" s="322">
        <f t="shared" si="454"/>
        <v>0</v>
      </c>
      <c r="AP269" s="322">
        <f>IF(AZ$7=M269,$D269,0)</f>
        <v>0</v>
      </c>
      <c r="AQ269" s="322">
        <f t="shared" si="455"/>
        <v>0</v>
      </c>
      <c r="AR269" s="322">
        <f t="shared" si="455"/>
        <v>0</v>
      </c>
      <c r="AS269" s="322">
        <f t="shared" si="455"/>
        <v>0</v>
      </c>
      <c r="AT269" s="322">
        <f t="shared" si="455"/>
        <v>0</v>
      </c>
      <c r="AU269" s="322">
        <f>IF(AZ$7=M269,$M269,0)</f>
        <v>0</v>
      </c>
      <c r="AV269" s="322">
        <f t="shared" ref="AV269:AY269" si="460">IF(AV$7=H269,$I269,0)</f>
        <v>0</v>
      </c>
      <c r="AW269" s="322">
        <f t="shared" si="460"/>
        <v>0</v>
      </c>
      <c r="AX269" s="322">
        <f t="shared" si="460"/>
        <v>0</v>
      </c>
      <c r="AY269" s="322">
        <f t="shared" si="460"/>
        <v>0</v>
      </c>
      <c r="AZ269" s="322">
        <f>IF(AZ$7=M269,$I269,0)</f>
        <v>0</v>
      </c>
      <c r="BA269" s="326">
        <f>SUM(AV269:AZ269)</f>
        <v>0</v>
      </c>
      <c r="BB269" s="328">
        <f>BA269/AA269</f>
        <v>0</v>
      </c>
    </row>
    <row r="270" spans="1:136" s="261" customFormat="1" ht="60" hidden="1" x14ac:dyDescent="0.35">
      <c r="A270" s="288" t="s">
        <v>7</v>
      </c>
      <c r="B270" s="283" t="s">
        <v>778</v>
      </c>
      <c r="C270" s="288" t="s">
        <v>26</v>
      </c>
      <c r="D270" s="269" t="s">
        <v>10</v>
      </c>
      <c r="E270" s="284" t="s">
        <v>453</v>
      </c>
      <c r="F270" s="288" t="s">
        <v>577</v>
      </c>
      <c r="G270" s="284" t="s">
        <v>188</v>
      </c>
      <c r="H270" s="278" t="s">
        <v>697</v>
      </c>
      <c r="I270" s="268" t="s">
        <v>1269</v>
      </c>
      <c r="J270" s="269" t="s">
        <v>882</v>
      </c>
      <c r="K270" s="269" t="s">
        <v>880</v>
      </c>
      <c r="L270" s="269"/>
      <c r="M270" s="269" t="s">
        <v>845</v>
      </c>
      <c r="N270" s="285">
        <v>45565</v>
      </c>
      <c r="O270" s="285" t="s">
        <v>887</v>
      </c>
      <c r="P270" s="311" t="s">
        <v>10</v>
      </c>
      <c r="Q270" s="289" t="s">
        <v>24</v>
      </c>
      <c r="R270" s="289">
        <v>7</v>
      </c>
      <c r="S270" s="289" t="s">
        <v>25</v>
      </c>
      <c r="T270" s="289" t="s">
        <v>173</v>
      </c>
      <c r="U270" s="322">
        <v>3</v>
      </c>
      <c r="V270" s="326">
        <v>0</v>
      </c>
      <c r="W270" s="328">
        <v>0</v>
      </c>
      <c r="X270" s="260"/>
      <c r="Y270" s="260"/>
      <c r="Z270" s="260"/>
      <c r="AA270" s="281"/>
      <c r="AB270" s="281"/>
      <c r="AC270" s="281"/>
      <c r="AD270" s="281"/>
      <c r="AE270" s="281"/>
      <c r="AF270" s="281"/>
      <c r="AG270" s="281"/>
      <c r="AH270" s="281"/>
      <c r="AI270" s="281"/>
      <c r="AJ270" s="281"/>
      <c r="AK270" s="281"/>
      <c r="AL270" s="281"/>
      <c r="AM270" s="281"/>
      <c r="AN270" s="281"/>
      <c r="AO270" s="281"/>
      <c r="AP270" s="281"/>
      <c r="AQ270" s="281"/>
      <c r="AR270" s="281"/>
      <c r="AS270" s="281"/>
      <c r="AT270" s="281"/>
      <c r="AU270" s="281"/>
      <c r="AV270" s="260"/>
      <c r="AW270" s="260"/>
      <c r="AX270" s="260"/>
      <c r="AY270" s="260"/>
      <c r="AZ270" s="260"/>
      <c r="BA270" s="281"/>
      <c r="BB270" s="281"/>
    </row>
    <row r="271" spans="1:136" s="261" customFormat="1" ht="60" hidden="1" x14ac:dyDescent="0.35">
      <c r="A271" s="288" t="s">
        <v>7</v>
      </c>
      <c r="B271" s="283" t="s">
        <v>778</v>
      </c>
      <c r="C271" s="288" t="s">
        <v>26</v>
      </c>
      <c r="D271" s="269" t="s">
        <v>10</v>
      </c>
      <c r="E271" s="284" t="s">
        <v>453</v>
      </c>
      <c r="F271" s="288" t="s">
        <v>577</v>
      </c>
      <c r="G271" s="284" t="s">
        <v>188</v>
      </c>
      <c r="H271" s="278" t="s">
        <v>698</v>
      </c>
      <c r="I271" s="268" t="s">
        <v>1269</v>
      </c>
      <c r="J271" s="269" t="s">
        <v>882</v>
      </c>
      <c r="K271" s="269" t="s">
        <v>880</v>
      </c>
      <c r="L271" s="269"/>
      <c r="M271" s="269" t="s">
        <v>845</v>
      </c>
      <c r="N271" s="285">
        <v>45565</v>
      </c>
      <c r="O271" s="285" t="s">
        <v>887</v>
      </c>
      <c r="P271" s="311" t="s">
        <v>10</v>
      </c>
      <c r="Q271" s="289">
        <v>7</v>
      </c>
      <c r="R271" s="289" t="s">
        <v>25</v>
      </c>
      <c r="S271" s="289" t="s">
        <v>173</v>
      </c>
      <c r="T271" s="298">
        <v>3</v>
      </c>
      <c r="U271" s="281"/>
      <c r="V271" s="281"/>
      <c r="W271" s="281"/>
    </row>
    <row r="272" spans="1:136" s="261" customFormat="1" ht="60" hidden="1" x14ac:dyDescent="0.35">
      <c r="A272" s="514" t="s">
        <v>7</v>
      </c>
      <c r="B272" s="505" t="s">
        <v>778</v>
      </c>
      <c r="C272" s="514" t="s">
        <v>26</v>
      </c>
      <c r="D272" s="506" t="s">
        <v>10</v>
      </c>
      <c r="E272" s="507" t="s">
        <v>453</v>
      </c>
      <c r="F272" s="514" t="s">
        <v>577</v>
      </c>
      <c r="G272" s="507" t="s">
        <v>188</v>
      </c>
      <c r="H272" s="278" t="s">
        <v>700</v>
      </c>
      <c r="I272" s="508" t="s">
        <v>1269</v>
      </c>
      <c r="J272" s="506" t="s">
        <v>882</v>
      </c>
      <c r="K272" s="506" t="s">
        <v>880</v>
      </c>
      <c r="L272" s="269"/>
      <c r="M272" s="269" t="s">
        <v>845</v>
      </c>
      <c r="N272" s="509">
        <v>45565</v>
      </c>
      <c r="O272" s="509" t="s">
        <v>887</v>
      </c>
      <c r="P272" s="311" t="s">
        <v>10</v>
      </c>
      <c r="Q272" s="515" t="s">
        <v>25</v>
      </c>
      <c r="R272" s="515" t="s">
        <v>173</v>
      </c>
      <c r="S272" s="528">
        <v>3</v>
      </c>
      <c r="T272" s="511"/>
    </row>
    <row r="273" spans="1:136" s="339" customFormat="1" ht="140.25" customHeight="1" x14ac:dyDescent="0.35">
      <c r="A273" s="311" t="s">
        <v>7</v>
      </c>
      <c r="B273" s="311" t="s">
        <v>778</v>
      </c>
      <c r="C273" s="311" t="s">
        <v>26</v>
      </c>
      <c r="D273" s="340" t="s">
        <v>10</v>
      </c>
      <c r="E273" s="311" t="s">
        <v>454</v>
      </c>
      <c r="F273" s="311" t="s">
        <v>579</v>
      </c>
      <c r="G273" s="311" t="s">
        <v>252</v>
      </c>
      <c r="H273" s="340" t="s">
        <v>696</v>
      </c>
      <c r="I273" s="343">
        <v>23</v>
      </c>
      <c r="J273" s="340" t="s">
        <v>839</v>
      </c>
      <c r="K273" s="340" t="s">
        <v>1076</v>
      </c>
      <c r="L273" s="380"/>
      <c r="M273" s="370" t="s">
        <v>601</v>
      </c>
      <c r="N273" s="354">
        <v>45565</v>
      </c>
      <c r="O273" s="354" t="s">
        <v>888</v>
      </c>
      <c r="P273" s="392" t="s">
        <v>10</v>
      </c>
      <c r="Q273" s="311" t="s">
        <v>27</v>
      </c>
      <c r="R273" s="311" t="s">
        <v>24</v>
      </c>
      <c r="S273" s="311">
        <v>7</v>
      </c>
      <c r="T273" s="311" t="s">
        <v>25</v>
      </c>
      <c r="U273" s="311" t="s">
        <v>173</v>
      </c>
      <c r="V273" s="311">
        <v>10</v>
      </c>
      <c r="W273" s="320">
        <v>10</v>
      </c>
      <c r="X273" s="320">
        <v>10</v>
      </c>
      <c r="Y273" s="320">
        <v>10</v>
      </c>
      <c r="Z273" s="320">
        <v>10</v>
      </c>
      <c r="AA273" s="464">
        <f>SUM(V273:Z273)</f>
        <v>50</v>
      </c>
      <c r="AB273" s="322" t="str">
        <f t="shared" ref="AB273:AE274" si="461">IF(AV$7=H273,$K273,0)</f>
        <v>In FY20 VA funded 23 active implementation projects with Section 319(h) funding (FFY15-FFY19) within 20 approved IP areas.  As of June 30, 2020 Virginia has completed 96 implementation plans covering 347 individual watersheds compared to 92 plans completed as of the development of the Management Plan (December 31, 2018) (Table 2-5). Of these plans, 82 have been approved by EPA. The NPS Management plan had a goal for the 2020-2024 period to fund implementation in 38 of the approved IP areas and address 195 of the IP watersheds. During VAFY20 Virginia had active BMP implementation in 68 IPs covering 206 IP watershed areas. (Table 2-5). Virginia is on target to meet  or exceed the that by 2024 73 of the 95 implementation plans completed as of June 30, 2020 will have had some type of NPS Implementation project at some time between 2001 and 2024.</v>
      </c>
      <c r="AC273" s="322">
        <f t="shared" si="461"/>
        <v>0</v>
      </c>
      <c r="AD273" s="322">
        <f t="shared" si="461"/>
        <v>0</v>
      </c>
      <c r="AE273" s="322">
        <f t="shared" si="461"/>
        <v>0</v>
      </c>
      <c r="AF273" s="322">
        <f>IF(AZ$7=M273,$K273,0)</f>
        <v>0</v>
      </c>
      <c r="AG273" s="364" t="str">
        <f t="shared" ref="AG273:AJ274" si="462">IF(AV$7=H273,$J273,0)</f>
        <v>Active</v>
      </c>
      <c r="AH273" s="322">
        <f t="shared" si="462"/>
        <v>0</v>
      </c>
      <c r="AI273" s="322">
        <f t="shared" si="462"/>
        <v>0</v>
      </c>
      <c r="AJ273" s="322">
        <f t="shared" si="462"/>
        <v>0</v>
      </c>
      <c r="AK273" s="322">
        <f>IF(AZ$7=M273,$J273,0)</f>
        <v>0</v>
      </c>
      <c r="AL273" s="364" t="str">
        <f t="shared" ref="AL273:AO274" si="463">IF(AV$7=H273,$D273,0)</f>
        <v>DEQ</v>
      </c>
      <c r="AM273" s="322">
        <f t="shared" si="463"/>
        <v>0</v>
      </c>
      <c r="AN273" s="322">
        <f t="shared" si="463"/>
        <v>0</v>
      </c>
      <c r="AO273" s="322">
        <f t="shared" si="463"/>
        <v>0</v>
      </c>
      <c r="AP273" s="322">
        <f>IF(AZ$7=M273,$D273,0)</f>
        <v>0</v>
      </c>
      <c r="AQ273" s="322" t="str">
        <f t="shared" ref="AQ273:AT274" si="464">IF(AV$7=H273,$M273,0)</f>
        <v>Nicole Sandberg</v>
      </c>
      <c r="AR273" s="322">
        <f t="shared" si="464"/>
        <v>0</v>
      </c>
      <c r="AS273" s="322">
        <f t="shared" si="464"/>
        <v>0</v>
      </c>
      <c r="AT273" s="322">
        <f t="shared" si="464"/>
        <v>0</v>
      </c>
      <c r="AU273" s="322">
        <f>IF(AZ$7=M273,$M273,0)</f>
        <v>0</v>
      </c>
      <c r="AV273" s="461">
        <f t="shared" ref="AV273" si="465">IF(AV$7=H273,$I273,0)</f>
        <v>23</v>
      </c>
      <c r="AW273" s="298">
        <f t="shared" ref="AW273" si="466">IF(AW$7=I273,$I273,0)</f>
        <v>0</v>
      </c>
      <c r="AX273" s="298">
        <f t="shared" ref="AX273" si="467">IF(AX$7=J273,$I273,0)</f>
        <v>0</v>
      </c>
      <c r="AY273" s="298">
        <f t="shared" ref="AY273" si="468">IF(AY$7=K273,$I273,0)</f>
        <v>0</v>
      </c>
      <c r="AZ273" s="372">
        <f>IF(AZ$7=M273,$I273,0)</f>
        <v>0</v>
      </c>
      <c r="BA273" s="466">
        <f>SUM(AV273:AZ273)</f>
        <v>23</v>
      </c>
      <c r="BB273" s="434">
        <f>BA273/AA273</f>
        <v>0.46</v>
      </c>
      <c r="BC273" s="273"/>
      <c r="BD273" s="273"/>
      <c r="BE273" s="273"/>
      <c r="BF273" s="273"/>
      <c r="BG273" s="273"/>
      <c r="BH273" s="273"/>
      <c r="BI273" s="273"/>
      <c r="BJ273" s="273"/>
      <c r="BK273" s="273"/>
      <c r="BL273" s="273"/>
      <c r="BM273" s="273"/>
      <c r="BN273" s="273"/>
      <c r="BO273" s="273"/>
      <c r="BP273" s="273"/>
      <c r="BQ273" s="273"/>
      <c r="BR273" s="273"/>
      <c r="BS273" s="273"/>
      <c r="BT273" s="273"/>
      <c r="BU273" s="273"/>
      <c r="BV273" s="273"/>
      <c r="BW273" s="273"/>
      <c r="BX273" s="273"/>
      <c r="BY273" s="273"/>
      <c r="BZ273" s="273"/>
      <c r="CA273" s="273"/>
      <c r="CB273" s="273"/>
      <c r="CC273" s="273"/>
      <c r="CD273" s="273"/>
      <c r="CE273" s="273"/>
      <c r="CF273" s="273"/>
      <c r="CG273" s="273"/>
      <c r="CH273" s="273"/>
      <c r="CI273" s="273"/>
      <c r="CJ273" s="273"/>
      <c r="CK273" s="273"/>
      <c r="CL273" s="273"/>
      <c r="CM273" s="273"/>
      <c r="CN273" s="273"/>
      <c r="CO273" s="273"/>
      <c r="CP273" s="273"/>
      <c r="CQ273" s="273"/>
      <c r="CR273" s="273"/>
      <c r="CS273" s="273"/>
      <c r="CT273" s="273"/>
      <c r="CU273" s="273"/>
      <c r="CV273" s="273"/>
      <c r="CW273" s="273"/>
      <c r="CX273" s="273"/>
      <c r="CY273" s="273"/>
      <c r="CZ273" s="273"/>
      <c r="DA273" s="273"/>
      <c r="DB273" s="273"/>
      <c r="DC273" s="273"/>
      <c r="DD273" s="273"/>
      <c r="DE273" s="273"/>
      <c r="DF273" s="273"/>
      <c r="DG273" s="273"/>
      <c r="DH273" s="273"/>
      <c r="DI273" s="273"/>
      <c r="DJ273" s="273"/>
      <c r="DK273" s="273"/>
      <c r="DL273" s="273"/>
      <c r="DM273" s="273"/>
      <c r="DN273" s="273"/>
      <c r="DO273" s="273"/>
      <c r="DP273" s="273"/>
      <c r="DQ273" s="273"/>
      <c r="DR273" s="273"/>
      <c r="DS273" s="273"/>
      <c r="DT273" s="273"/>
      <c r="DU273" s="273"/>
      <c r="DV273" s="273"/>
      <c r="DW273" s="273"/>
      <c r="DX273" s="273"/>
      <c r="DY273" s="273"/>
      <c r="DZ273" s="273"/>
      <c r="EA273" s="273"/>
      <c r="EB273" s="273"/>
      <c r="EC273" s="273"/>
      <c r="ED273" s="273"/>
      <c r="EE273" s="273"/>
      <c r="EF273" s="273"/>
    </row>
    <row r="274" spans="1:136" s="261" customFormat="1" ht="60" hidden="1" x14ac:dyDescent="0.35">
      <c r="A274" s="409" t="s">
        <v>7</v>
      </c>
      <c r="B274" s="396" t="s">
        <v>778</v>
      </c>
      <c r="C274" s="409" t="s">
        <v>26</v>
      </c>
      <c r="D274" s="397" t="s">
        <v>10</v>
      </c>
      <c r="E274" s="398" t="s">
        <v>454</v>
      </c>
      <c r="F274" s="409" t="s">
        <v>579</v>
      </c>
      <c r="G274" s="398" t="s">
        <v>252</v>
      </c>
      <c r="H274" s="400" t="s">
        <v>699</v>
      </c>
      <c r="I274" s="401" t="s">
        <v>1269</v>
      </c>
      <c r="J274" s="397" t="s">
        <v>882</v>
      </c>
      <c r="K274" s="397" t="s">
        <v>880</v>
      </c>
      <c r="L274" s="269"/>
      <c r="M274" s="269" t="s">
        <v>845</v>
      </c>
      <c r="N274" s="402">
        <v>45565</v>
      </c>
      <c r="O274" s="402" t="s">
        <v>888</v>
      </c>
      <c r="P274" s="311" t="s">
        <v>10</v>
      </c>
      <c r="Q274" s="404" t="s">
        <v>27</v>
      </c>
      <c r="R274" s="404" t="s">
        <v>24</v>
      </c>
      <c r="S274" s="404">
        <v>7</v>
      </c>
      <c r="T274" s="404" t="s">
        <v>25</v>
      </c>
      <c r="U274" s="320" t="s">
        <v>173</v>
      </c>
      <c r="V274" s="320">
        <v>10</v>
      </c>
      <c r="W274" s="320">
        <v>10</v>
      </c>
      <c r="X274" s="320">
        <v>10</v>
      </c>
      <c r="Y274" s="320">
        <v>10</v>
      </c>
      <c r="Z274" s="320">
        <v>10</v>
      </c>
      <c r="AA274" s="322">
        <f>SUM(V274:Z274)</f>
        <v>50</v>
      </c>
      <c r="AB274" s="322">
        <f t="shared" si="461"/>
        <v>0</v>
      </c>
      <c r="AC274" s="322">
        <f t="shared" si="461"/>
        <v>0</v>
      </c>
      <c r="AD274" s="322">
        <f t="shared" si="461"/>
        <v>0</v>
      </c>
      <c r="AE274" s="322">
        <f t="shared" si="461"/>
        <v>0</v>
      </c>
      <c r="AF274" s="322">
        <f>IF(AZ$7=M274,$K274,0)</f>
        <v>0</v>
      </c>
      <c r="AG274" s="322">
        <f t="shared" si="462"/>
        <v>0</v>
      </c>
      <c r="AH274" s="322">
        <f t="shared" si="462"/>
        <v>0</v>
      </c>
      <c r="AI274" s="322">
        <f t="shared" si="462"/>
        <v>0</v>
      </c>
      <c r="AJ274" s="322">
        <f t="shared" si="462"/>
        <v>0</v>
      </c>
      <c r="AK274" s="322">
        <f>IF(AZ$7=M274,$J274,0)</f>
        <v>0</v>
      </c>
      <c r="AL274" s="322">
        <f t="shared" si="463"/>
        <v>0</v>
      </c>
      <c r="AM274" s="322">
        <f t="shared" si="463"/>
        <v>0</v>
      </c>
      <c r="AN274" s="322">
        <f t="shared" si="463"/>
        <v>0</v>
      </c>
      <c r="AO274" s="322">
        <f t="shared" si="463"/>
        <v>0</v>
      </c>
      <c r="AP274" s="322">
        <f>IF(AZ$7=M274,$D274,0)</f>
        <v>0</v>
      </c>
      <c r="AQ274" s="322">
        <f t="shared" si="464"/>
        <v>0</v>
      </c>
      <c r="AR274" s="322">
        <f t="shared" si="464"/>
        <v>0</v>
      </c>
      <c r="AS274" s="322">
        <f t="shared" si="464"/>
        <v>0</v>
      </c>
      <c r="AT274" s="322">
        <f t="shared" si="464"/>
        <v>0</v>
      </c>
      <c r="AU274" s="322">
        <f>IF(AZ$7=M274,$M274,0)</f>
        <v>0</v>
      </c>
      <c r="AV274" s="322">
        <f t="shared" ref="AV274:AY274" si="469">IF(AV$7=H274,$I274,0)</f>
        <v>0</v>
      </c>
      <c r="AW274" s="322">
        <f t="shared" si="469"/>
        <v>0</v>
      </c>
      <c r="AX274" s="322">
        <f t="shared" si="469"/>
        <v>0</v>
      </c>
      <c r="AY274" s="322">
        <f t="shared" si="469"/>
        <v>0</v>
      </c>
      <c r="AZ274" s="322">
        <f>IF(AZ$7=M274,$I274,0)</f>
        <v>0</v>
      </c>
      <c r="BA274" s="326">
        <f>SUM(AV274:AZ274)</f>
        <v>0</v>
      </c>
      <c r="BB274" s="328">
        <f>BA274/AA274</f>
        <v>0</v>
      </c>
    </row>
    <row r="275" spans="1:136" s="261" customFormat="1" ht="60" hidden="1" x14ac:dyDescent="0.35">
      <c r="A275" s="288" t="s">
        <v>7</v>
      </c>
      <c r="B275" s="283" t="s">
        <v>778</v>
      </c>
      <c r="C275" s="288" t="s">
        <v>26</v>
      </c>
      <c r="D275" s="269" t="s">
        <v>10</v>
      </c>
      <c r="E275" s="284" t="s">
        <v>454</v>
      </c>
      <c r="F275" s="288" t="s">
        <v>579</v>
      </c>
      <c r="G275" s="284" t="s">
        <v>252</v>
      </c>
      <c r="H275" s="278" t="s">
        <v>697</v>
      </c>
      <c r="I275" s="268" t="s">
        <v>1269</v>
      </c>
      <c r="J275" s="269" t="s">
        <v>882</v>
      </c>
      <c r="K275" s="269" t="s">
        <v>880</v>
      </c>
      <c r="L275" s="269"/>
      <c r="M275" s="269" t="s">
        <v>845</v>
      </c>
      <c r="N275" s="285">
        <v>45565</v>
      </c>
      <c r="O275" s="285" t="s">
        <v>888</v>
      </c>
      <c r="P275" s="311" t="s">
        <v>10</v>
      </c>
      <c r="Q275" s="289" t="s">
        <v>24</v>
      </c>
      <c r="R275" s="289">
        <v>7</v>
      </c>
      <c r="S275" s="289" t="s">
        <v>25</v>
      </c>
      <c r="T275" s="289" t="s">
        <v>173</v>
      </c>
      <c r="U275" s="322">
        <v>50</v>
      </c>
      <c r="V275" s="326">
        <v>0</v>
      </c>
      <c r="W275" s="328">
        <v>0</v>
      </c>
      <c r="X275" s="260"/>
      <c r="Y275" s="260"/>
      <c r="Z275" s="260"/>
      <c r="AA275" s="281"/>
      <c r="AB275" s="281"/>
      <c r="AC275" s="281"/>
      <c r="AD275" s="281"/>
      <c r="AE275" s="281"/>
      <c r="AF275" s="281"/>
      <c r="AG275" s="281"/>
      <c r="AH275" s="281"/>
      <c r="AI275" s="281"/>
      <c r="AJ275" s="281"/>
      <c r="AK275" s="281"/>
      <c r="AL275" s="281"/>
      <c r="AM275" s="281"/>
      <c r="AN275" s="281"/>
      <c r="AO275" s="281"/>
      <c r="AP275" s="281"/>
      <c r="AQ275" s="281"/>
      <c r="AR275" s="281"/>
      <c r="AS275" s="281"/>
      <c r="AT275" s="281"/>
      <c r="AU275" s="281"/>
      <c r="AV275" s="260"/>
      <c r="AW275" s="260"/>
      <c r="AX275" s="260"/>
      <c r="AY275" s="260"/>
      <c r="AZ275" s="260"/>
      <c r="BA275" s="281"/>
      <c r="BB275" s="281"/>
    </row>
    <row r="276" spans="1:136" s="261" customFormat="1" ht="60" hidden="1" x14ac:dyDescent="0.35">
      <c r="A276" s="288" t="s">
        <v>7</v>
      </c>
      <c r="B276" s="283" t="s">
        <v>778</v>
      </c>
      <c r="C276" s="288" t="s">
        <v>26</v>
      </c>
      <c r="D276" s="269" t="s">
        <v>10</v>
      </c>
      <c r="E276" s="284" t="s">
        <v>454</v>
      </c>
      <c r="F276" s="288" t="s">
        <v>579</v>
      </c>
      <c r="G276" s="284" t="s">
        <v>252</v>
      </c>
      <c r="H276" s="278" t="s">
        <v>698</v>
      </c>
      <c r="I276" s="268" t="s">
        <v>1269</v>
      </c>
      <c r="J276" s="269" t="s">
        <v>882</v>
      </c>
      <c r="K276" s="269" t="s">
        <v>880</v>
      </c>
      <c r="L276" s="269"/>
      <c r="M276" s="269" t="s">
        <v>845</v>
      </c>
      <c r="N276" s="285">
        <v>45565</v>
      </c>
      <c r="O276" s="285" t="s">
        <v>888</v>
      </c>
      <c r="P276" s="311" t="s">
        <v>10</v>
      </c>
      <c r="Q276" s="289">
        <v>7</v>
      </c>
      <c r="R276" s="289" t="s">
        <v>25</v>
      </c>
      <c r="S276" s="289" t="s">
        <v>173</v>
      </c>
      <c r="T276" s="298">
        <v>50</v>
      </c>
      <c r="U276" s="281"/>
      <c r="V276" s="281"/>
      <c r="W276" s="281"/>
    </row>
    <row r="277" spans="1:136" s="261" customFormat="1" ht="60" hidden="1" x14ac:dyDescent="0.35">
      <c r="A277" s="514" t="s">
        <v>7</v>
      </c>
      <c r="B277" s="505" t="s">
        <v>778</v>
      </c>
      <c r="C277" s="514" t="s">
        <v>26</v>
      </c>
      <c r="D277" s="506" t="s">
        <v>10</v>
      </c>
      <c r="E277" s="507" t="s">
        <v>454</v>
      </c>
      <c r="F277" s="514" t="s">
        <v>579</v>
      </c>
      <c r="G277" s="507" t="s">
        <v>252</v>
      </c>
      <c r="H277" s="278" t="s">
        <v>700</v>
      </c>
      <c r="I277" s="508" t="s">
        <v>1269</v>
      </c>
      <c r="J277" s="506" t="s">
        <v>882</v>
      </c>
      <c r="K277" s="506" t="s">
        <v>880</v>
      </c>
      <c r="L277" s="269"/>
      <c r="M277" s="269" t="s">
        <v>845</v>
      </c>
      <c r="N277" s="509">
        <v>45565</v>
      </c>
      <c r="O277" s="509" t="s">
        <v>888</v>
      </c>
      <c r="P277" s="311" t="s">
        <v>10</v>
      </c>
      <c r="Q277" s="515" t="s">
        <v>25</v>
      </c>
      <c r="R277" s="515" t="s">
        <v>173</v>
      </c>
      <c r="S277" s="528">
        <v>50</v>
      </c>
      <c r="T277" s="511"/>
    </row>
    <row r="278" spans="1:136" s="339" customFormat="1" ht="92.25" customHeight="1" x14ac:dyDescent="0.35">
      <c r="A278" s="311" t="s">
        <v>7</v>
      </c>
      <c r="B278" s="311" t="s">
        <v>778</v>
      </c>
      <c r="C278" s="311" t="s">
        <v>26</v>
      </c>
      <c r="D278" s="340" t="s">
        <v>10</v>
      </c>
      <c r="E278" s="311" t="s">
        <v>633</v>
      </c>
      <c r="F278" s="311" t="s">
        <v>580</v>
      </c>
      <c r="G278" s="311" t="s">
        <v>578</v>
      </c>
      <c r="H278" s="340" t="s">
        <v>696</v>
      </c>
      <c r="I278" s="343">
        <v>2</v>
      </c>
      <c r="J278" s="340" t="s">
        <v>839</v>
      </c>
      <c r="K278" s="340" t="s">
        <v>1273</v>
      </c>
      <c r="L278" s="380"/>
      <c r="M278" s="370" t="s">
        <v>601</v>
      </c>
      <c r="N278" s="354">
        <v>45565</v>
      </c>
      <c r="O278" s="354" t="s">
        <v>888</v>
      </c>
      <c r="P278" s="392" t="s">
        <v>10</v>
      </c>
      <c r="Q278" s="311" t="s">
        <v>27</v>
      </c>
      <c r="R278" s="311" t="s">
        <v>24</v>
      </c>
      <c r="S278" s="311">
        <v>7</v>
      </c>
      <c r="T278" s="311" t="s">
        <v>25</v>
      </c>
      <c r="U278" s="311" t="s">
        <v>173</v>
      </c>
      <c r="V278" s="311">
        <v>2</v>
      </c>
      <c r="W278" s="320">
        <v>2</v>
      </c>
      <c r="X278" s="320">
        <v>2</v>
      </c>
      <c r="Y278" s="320">
        <v>2</v>
      </c>
      <c r="Z278" s="320">
        <v>2</v>
      </c>
      <c r="AA278" s="464">
        <f>SUM(V278:Z278)</f>
        <v>10</v>
      </c>
      <c r="AB278" s="322" t="str">
        <f t="shared" ref="AB278:AE279" si="470">IF(AV$7=H278,$K278,0)</f>
        <v xml:space="preserve">Most projects selected in the recent RFAs have been continuing projects; projects requesting funding for an additional two to three years. The 2018-2019 RFA had one project selected that that started new in FY20; an urban project located in the James River and Tributaries IP within the City of Richmond and surrounding counties. Two new projects (Dan River and Chestnut Creek) selected in the 2019 RFA did not start until after July 2020. DEQ issued a new agreement to continue the work on the Upper Clinch Watershed. </v>
      </c>
      <c r="AC278" s="322">
        <f t="shared" si="470"/>
        <v>0</v>
      </c>
      <c r="AD278" s="322">
        <f t="shared" si="470"/>
        <v>0</v>
      </c>
      <c r="AE278" s="322">
        <f t="shared" si="470"/>
        <v>0</v>
      </c>
      <c r="AF278" s="322">
        <f>IF(AZ$7=M278,$K278,0)</f>
        <v>0</v>
      </c>
      <c r="AG278" s="364" t="str">
        <f t="shared" ref="AG278:AJ279" si="471">IF(AV$7=H278,$J278,0)</f>
        <v>Active</v>
      </c>
      <c r="AH278" s="322">
        <f t="shared" si="471"/>
        <v>0</v>
      </c>
      <c r="AI278" s="322">
        <f t="shared" si="471"/>
        <v>0</v>
      </c>
      <c r="AJ278" s="322">
        <f t="shared" si="471"/>
        <v>0</v>
      </c>
      <c r="AK278" s="322">
        <f>IF(AZ$7=M278,$J278,0)</f>
        <v>0</v>
      </c>
      <c r="AL278" s="364" t="str">
        <f t="shared" ref="AL278:AO279" si="472">IF(AV$7=H278,$D278,0)</f>
        <v>DEQ</v>
      </c>
      <c r="AM278" s="322">
        <f t="shared" si="472"/>
        <v>0</v>
      </c>
      <c r="AN278" s="322">
        <f t="shared" si="472"/>
        <v>0</v>
      </c>
      <c r="AO278" s="322">
        <f t="shared" si="472"/>
        <v>0</v>
      </c>
      <c r="AP278" s="322">
        <f>IF(AZ$7=M278,$D278,0)</f>
        <v>0</v>
      </c>
      <c r="AQ278" s="322" t="str">
        <f t="shared" ref="AQ278:AT279" si="473">IF(AV$7=H278,$M278,0)</f>
        <v>Nicole Sandberg</v>
      </c>
      <c r="AR278" s="322">
        <f t="shared" si="473"/>
        <v>0</v>
      </c>
      <c r="AS278" s="322">
        <f t="shared" si="473"/>
        <v>0</v>
      </c>
      <c r="AT278" s="322">
        <f t="shared" si="473"/>
        <v>0</v>
      </c>
      <c r="AU278" s="322">
        <f>IF(AZ$7=M278,$M278,0)</f>
        <v>0</v>
      </c>
      <c r="AV278" s="461">
        <f t="shared" ref="AV278" si="474">IF(AV$7=H278,$I278,0)</f>
        <v>2</v>
      </c>
      <c r="AW278" s="298">
        <f t="shared" ref="AW278" si="475">IF(AW$7=I278,$I278,0)</f>
        <v>0</v>
      </c>
      <c r="AX278" s="298">
        <f t="shared" ref="AX278" si="476">IF(AX$7=J278,$I278,0)</f>
        <v>0</v>
      </c>
      <c r="AY278" s="298">
        <f t="shared" ref="AY278" si="477">IF(AY$7=K278,$I278,0)</f>
        <v>0</v>
      </c>
      <c r="AZ278" s="372">
        <f>IF(AZ$7=M278,$I278,0)</f>
        <v>0</v>
      </c>
      <c r="BA278" s="466">
        <f>SUM(AV278:AZ278)</f>
        <v>2</v>
      </c>
      <c r="BB278" s="434">
        <f>BA278/AA278</f>
        <v>0.2</v>
      </c>
      <c r="BC278" s="273"/>
      <c r="BD278" s="273"/>
      <c r="BE278" s="273"/>
      <c r="BF278" s="273"/>
      <c r="BG278" s="273"/>
      <c r="BH278" s="273"/>
      <c r="BI278" s="273"/>
      <c r="BJ278" s="273"/>
      <c r="BK278" s="273"/>
      <c r="BL278" s="273"/>
      <c r="BM278" s="273"/>
      <c r="BN278" s="273"/>
      <c r="BO278" s="273"/>
      <c r="BP278" s="273"/>
      <c r="BQ278" s="273"/>
      <c r="BR278" s="273"/>
      <c r="BS278" s="273"/>
      <c r="BT278" s="273"/>
      <c r="BU278" s="273"/>
      <c r="BV278" s="273"/>
      <c r="BW278" s="273"/>
      <c r="BX278" s="273"/>
      <c r="BY278" s="273"/>
      <c r="BZ278" s="273"/>
      <c r="CA278" s="273"/>
      <c r="CB278" s="273"/>
      <c r="CC278" s="273"/>
      <c r="CD278" s="273"/>
      <c r="CE278" s="273"/>
      <c r="CF278" s="273"/>
      <c r="CG278" s="273"/>
      <c r="CH278" s="273"/>
      <c r="CI278" s="273"/>
      <c r="CJ278" s="273"/>
      <c r="CK278" s="273"/>
      <c r="CL278" s="273"/>
      <c r="CM278" s="273"/>
      <c r="CN278" s="273"/>
      <c r="CO278" s="273"/>
      <c r="CP278" s="273"/>
      <c r="CQ278" s="273"/>
      <c r="CR278" s="273"/>
      <c r="CS278" s="273"/>
      <c r="CT278" s="273"/>
      <c r="CU278" s="273"/>
      <c r="CV278" s="273"/>
      <c r="CW278" s="273"/>
      <c r="CX278" s="273"/>
      <c r="CY278" s="273"/>
      <c r="CZ278" s="273"/>
      <c r="DA278" s="273"/>
      <c r="DB278" s="273"/>
      <c r="DC278" s="273"/>
      <c r="DD278" s="273"/>
      <c r="DE278" s="273"/>
      <c r="DF278" s="273"/>
      <c r="DG278" s="273"/>
      <c r="DH278" s="273"/>
      <c r="DI278" s="273"/>
      <c r="DJ278" s="273"/>
      <c r="DK278" s="273"/>
      <c r="DL278" s="273"/>
      <c r="DM278" s="273"/>
      <c r="DN278" s="273"/>
      <c r="DO278" s="273"/>
      <c r="DP278" s="273"/>
      <c r="DQ278" s="273"/>
      <c r="DR278" s="273"/>
      <c r="DS278" s="273"/>
      <c r="DT278" s="273"/>
      <c r="DU278" s="273"/>
      <c r="DV278" s="273"/>
      <c r="DW278" s="273"/>
      <c r="DX278" s="273"/>
      <c r="DY278" s="273"/>
      <c r="DZ278" s="273"/>
      <c r="EA278" s="273"/>
      <c r="EB278" s="273"/>
      <c r="EC278" s="273"/>
      <c r="ED278" s="273"/>
      <c r="EE278" s="273"/>
      <c r="EF278" s="273"/>
    </row>
    <row r="279" spans="1:136" s="261" customFormat="1" ht="72" hidden="1" x14ac:dyDescent="0.35">
      <c r="A279" s="409" t="s">
        <v>7</v>
      </c>
      <c r="B279" s="396" t="s">
        <v>778</v>
      </c>
      <c r="C279" s="409" t="s">
        <v>26</v>
      </c>
      <c r="D279" s="397" t="s">
        <v>10</v>
      </c>
      <c r="E279" s="398" t="s">
        <v>633</v>
      </c>
      <c r="F279" s="409" t="s">
        <v>580</v>
      </c>
      <c r="G279" s="398" t="s">
        <v>578</v>
      </c>
      <c r="H279" s="400" t="s">
        <v>699</v>
      </c>
      <c r="I279" s="401" t="s">
        <v>1269</v>
      </c>
      <c r="J279" s="397" t="s">
        <v>882</v>
      </c>
      <c r="K279" s="397" t="s">
        <v>880</v>
      </c>
      <c r="L279" s="269"/>
      <c r="M279" s="269" t="s">
        <v>845</v>
      </c>
      <c r="N279" s="402">
        <v>45565</v>
      </c>
      <c r="O279" s="402" t="s">
        <v>888</v>
      </c>
      <c r="P279" s="311" t="s">
        <v>10</v>
      </c>
      <c r="Q279" s="404" t="s">
        <v>27</v>
      </c>
      <c r="R279" s="404" t="s">
        <v>24</v>
      </c>
      <c r="S279" s="404">
        <v>7</v>
      </c>
      <c r="T279" s="404" t="s">
        <v>25</v>
      </c>
      <c r="U279" s="320" t="s">
        <v>173</v>
      </c>
      <c r="V279" s="320">
        <v>2</v>
      </c>
      <c r="W279" s="320">
        <v>2</v>
      </c>
      <c r="X279" s="320">
        <v>2</v>
      </c>
      <c r="Y279" s="320">
        <v>2</v>
      </c>
      <c r="Z279" s="320">
        <v>2</v>
      </c>
      <c r="AA279" s="322">
        <f>SUM(V279:Z279)</f>
        <v>10</v>
      </c>
      <c r="AB279" s="322">
        <f t="shared" si="470"/>
        <v>0</v>
      </c>
      <c r="AC279" s="322">
        <f t="shared" si="470"/>
        <v>0</v>
      </c>
      <c r="AD279" s="322">
        <f t="shared" si="470"/>
        <v>0</v>
      </c>
      <c r="AE279" s="322">
        <f t="shared" si="470"/>
        <v>0</v>
      </c>
      <c r="AF279" s="322">
        <f>IF(AZ$7=M279,$K279,0)</f>
        <v>0</v>
      </c>
      <c r="AG279" s="322">
        <f t="shared" si="471"/>
        <v>0</v>
      </c>
      <c r="AH279" s="322">
        <f t="shared" si="471"/>
        <v>0</v>
      </c>
      <c r="AI279" s="322">
        <f t="shared" si="471"/>
        <v>0</v>
      </c>
      <c r="AJ279" s="322">
        <f t="shared" si="471"/>
        <v>0</v>
      </c>
      <c r="AK279" s="322">
        <f>IF(AZ$7=M279,$J279,0)</f>
        <v>0</v>
      </c>
      <c r="AL279" s="322">
        <f t="shared" si="472"/>
        <v>0</v>
      </c>
      <c r="AM279" s="322">
        <f t="shared" si="472"/>
        <v>0</v>
      </c>
      <c r="AN279" s="322">
        <f t="shared" si="472"/>
        <v>0</v>
      </c>
      <c r="AO279" s="322">
        <f t="shared" si="472"/>
        <v>0</v>
      </c>
      <c r="AP279" s="322">
        <f>IF(AZ$7=M279,$D279,0)</f>
        <v>0</v>
      </c>
      <c r="AQ279" s="322">
        <f t="shared" si="473"/>
        <v>0</v>
      </c>
      <c r="AR279" s="322">
        <f t="shared" si="473"/>
        <v>0</v>
      </c>
      <c r="AS279" s="322">
        <f t="shared" si="473"/>
        <v>0</v>
      </c>
      <c r="AT279" s="322">
        <f t="shared" si="473"/>
        <v>0</v>
      </c>
      <c r="AU279" s="322">
        <f>IF(AZ$7=M279,$M279,0)</f>
        <v>0</v>
      </c>
      <c r="AV279" s="322">
        <f t="shared" ref="AV279:AY279" si="478">IF(AV$7=H279,$I279,0)</f>
        <v>0</v>
      </c>
      <c r="AW279" s="322">
        <f t="shared" si="478"/>
        <v>0</v>
      </c>
      <c r="AX279" s="322">
        <f t="shared" si="478"/>
        <v>0</v>
      </c>
      <c r="AY279" s="322">
        <f t="shared" si="478"/>
        <v>0</v>
      </c>
      <c r="AZ279" s="322">
        <f>IF(AZ$7=M279,$I279,0)</f>
        <v>0</v>
      </c>
      <c r="BA279" s="326">
        <f>SUM(AV279:AZ279)</f>
        <v>0</v>
      </c>
      <c r="BB279" s="328">
        <f>BA279/AA279</f>
        <v>0</v>
      </c>
    </row>
    <row r="280" spans="1:136" s="261" customFormat="1" ht="72" hidden="1" x14ac:dyDescent="0.35">
      <c r="A280" s="288" t="s">
        <v>7</v>
      </c>
      <c r="B280" s="283" t="s">
        <v>778</v>
      </c>
      <c r="C280" s="288" t="s">
        <v>26</v>
      </c>
      <c r="D280" s="269" t="s">
        <v>10</v>
      </c>
      <c r="E280" s="284" t="s">
        <v>633</v>
      </c>
      <c r="F280" s="288" t="s">
        <v>580</v>
      </c>
      <c r="G280" s="284" t="s">
        <v>578</v>
      </c>
      <c r="H280" s="278" t="s">
        <v>697</v>
      </c>
      <c r="I280" s="268" t="s">
        <v>1269</v>
      </c>
      <c r="J280" s="269" t="s">
        <v>882</v>
      </c>
      <c r="K280" s="269" t="s">
        <v>880</v>
      </c>
      <c r="L280" s="269"/>
      <c r="M280" s="269" t="s">
        <v>845</v>
      </c>
      <c r="N280" s="285">
        <v>45565</v>
      </c>
      <c r="O280" s="285" t="s">
        <v>888</v>
      </c>
      <c r="P280" s="311" t="s">
        <v>10</v>
      </c>
      <c r="Q280" s="289" t="s">
        <v>24</v>
      </c>
      <c r="R280" s="289">
        <v>7</v>
      </c>
      <c r="S280" s="289" t="s">
        <v>25</v>
      </c>
      <c r="T280" s="289" t="s">
        <v>173</v>
      </c>
      <c r="U280" s="322">
        <v>10</v>
      </c>
      <c r="V280" s="326">
        <v>0</v>
      </c>
      <c r="W280" s="328">
        <v>0</v>
      </c>
      <c r="X280" s="260"/>
      <c r="Y280" s="260"/>
      <c r="Z280" s="260"/>
      <c r="AA280" s="281"/>
      <c r="AB280" s="281"/>
      <c r="AC280" s="281"/>
      <c r="AD280" s="281"/>
      <c r="AE280" s="281"/>
      <c r="AF280" s="281"/>
      <c r="AG280" s="281"/>
      <c r="AH280" s="281"/>
      <c r="AI280" s="281"/>
      <c r="AJ280" s="281"/>
      <c r="AK280" s="281"/>
      <c r="AL280" s="281"/>
      <c r="AM280" s="281"/>
      <c r="AN280" s="281"/>
      <c r="AO280" s="281"/>
      <c r="AP280" s="281"/>
      <c r="AQ280" s="281"/>
      <c r="AR280" s="281"/>
      <c r="AS280" s="281"/>
      <c r="AT280" s="281"/>
      <c r="AU280" s="281"/>
      <c r="AV280" s="260"/>
      <c r="AW280" s="260"/>
      <c r="AX280" s="260"/>
      <c r="AY280" s="260"/>
      <c r="AZ280" s="260"/>
      <c r="BA280" s="281"/>
      <c r="BB280" s="281"/>
    </row>
    <row r="281" spans="1:136" s="261" customFormat="1" ht="72" hidden="1" x14ac:dyDescent="0.35">
      <c r="A281" s="288" t="s">
        <v>7</v>
      </c>
      <c r="B281" s="283" t="s">
        <v>778</v>
      </c>
      <c r="C281" s="288" t="s">
        <v>26</v>
      </c>
      <c r="D281" s="269" t="s">
        <v>10</v>
      </c>
      <c r="E281" s="284" t="s">
        <v>633</v>
      </c>
      <c r="F281" s="288" t="s">
        <v>580</v>
      </c>
      <c r="G281" s="284" t="s">
        <v>578</v>
      </c>
      <c r="H281" s="278" t="s">
        <v>698</v>
      </c>
      <c r="I281" s="268" t="s">
        <v>1269</v>
      </c>
      <c r="J281" s="269" t="s">
        <v>882</v>
      </c>
      <c r="K281" s="269" t="s">
        <v>880</v>
      </c>
      <c r="L281" s="269"/>
      <c r="M281" s="269" t="s">
        <v>845</v>
      </c>
      <c r="N281" s="285">
        <v>45565</v>
      </c>
      <c r="O281" s="285" t="s">
        <v>888</v>
      </c>
      <c r="P281" s="311" t="s">
        <v>10</v>
      </c>
      <c r="Q281" s="289">
        <v>7</v>
      </c>
      <c r="R281" s="289" t="s">
        <v>25</v>
      </c>
      <c r="S281" s="289" t="s">
        <v>173</v>
      </c>
      <c r="T281" s="298">
        <v>10</v>
      </c>
      <c r="U281" s="281"/>
      <c r="V281" s="281"/>
      <c r="W281" s="281"/>
    </row>
    <row r="282" spans="1:136" s="261" customFormat="1" ht="72" hidden="1" x14ac:dyDescent="0.35">
      <c r="A282" s="514" t="s">
        <v>7</v>
      </c>
      <c r="B282" s="505" t="s">
        <v>778</v>
      </c>
      <c r="C282" s="514" t="s">
        <v>26</v>
      </c>
      <c r="D282" s="506" t="s">
        <v>10</v>
      </c>
      <c r="E282" s="507" t="s">
        <v>633</v>
      </c>
      <c r="F282" s="514" t="s">
        <v>580</v>
      </c>
      <c r="G282" s="507" t="s">
        <v>578</v>
      </c>
      <c r="H282" s="278" t="s">
        <v>700</v>
      </c>
      <c r="I282" s="508" t="s">
        <v>1269</v>
      </c>
      <c r="J282" s="506" t="s">
        <v>882</v>
      </c>
      <c r="K282" s="506" t="s">
        <v>880</v>
      </c>
      <c r="L282" s="269"/>
      <c r="M282" s="269" t="s">
        <v>845</v>
      </c>
      <c r="N282" s="509">
        <v>45565</v>
      </c>
      <c r="O282" s="509" t="s">
        <v>888</v>
      </c>
      <c r="P282" s="311" t="s">
        <v>10</v>
      </c>
      <c r="Q282" s="515" t="s">
        <v>25</v>
      </c>
      <c r="R282" s="515" t="s">
        <v>173</v>
      </c>
      <c r="S282" s="528">
        <v>10</v>
      </c>
      <c r="T282" s="511"/>
    </row>
    <row r="283" spans="1:136" s="339" customFormat="1" ht="78" customHeight="1" x14ac:dyDescent="0.35">
      <c r="A283" s="311" t="s">
        <v>7</v>
      </c>
      <c r="B283" s="311" t="s">
        <v>443</v>
      </c>
      <c r="C283" s="311" t="s">
        <v>29</v>
      </c>
      <c r="D283" s="340" t="s">
        <v>10</v>
      </c>
      <c r="E283" s="311" t="s">
        <v>443</v>
      </c>
      <c r="F283" s="311" t="s">
        <v>29</v>
      </c>
      <c r="G283" s="311" t="s">
        <v>193</v>
      </c>
      <c r="H283" s="340" t="s">
        <v>696</v>
      </c>
      <c r="I283" s="343">
        <v>1</v>
      </c>
      <c r="J283" s="340" t="s">
        <v>839</v>
      </c>
      <c r="K283" s="340" t="s">
        <v>1074</v>
      </c>
      <c r="L283" s="380"/>
      <c r="M283" s="370" t="s">
        <v>601</v>
      </c>
      <c r="N283" s="354">
        <v>45565</v>
      </c>
      <c r="O283" s="354" t="s">
        <v>887</v>
      </c>
      <c r="P283" s="392" t="s">
        <v>10</v>
      </c>
      <c r="Q283" s="311" t="s">
        <v>1045</v>
      </c>
      <c r="R283" s="311" t="s">
        <v>24</v>
      </c>
      <c r="S283" s="311">
        <v>8</v>
      </c>
      <c r="T283" s="311" t="s">
        <v>28</v>
      </c>
      <c r="U283" s="311" t="s">
        <v>173</v>
      </c>
      <c r="V283" s="311">
        <v>1</v>
      </c>
      <c r="W283" s="320">
        <v>1</v>
      </c>
      <c r="X283" s="320">
        <v>0</v>
      </c>
      <c r="Y283" s="320">
        <v>1</v>
      </c>
      <c r="Z283" s="320">
        <v>0</v>
      </c>
      <c r="AA283" s="464">
        <f>SUM(V283:Z283)</f>
        <v>3</v>
      </c>
      <c r="AB283" s="322" t="str">
        <f t="shared" ref="AB283:AE284" si="479">IF(AV$7=H283,$K283,0)</f>
        <v xml:space="preserve">The DEQ NPS BMP guidelines and specifications were updated and published in June 2020 with a corresponding public webinar given discussing all changes. </v>
      </c>
      <c r="AC283" s="322">
        <f t="shared" si="479"/>
        <v>0</v>
      </c>
      <c r="AD283" s="322">
        <f t="shared" si="479"/>
        <v>0</v>
      </c>
      <c r="AE283" s="322">
        <f t="shared" si="479"/>
        <v>0</v>
      </c>
      <c r="AF283" s="322">
        <f>IF(AZ$7=M283,$K283,0)</f>
        <v>0</v>
      </c>
      <c r="AG283" s="364" t="str">
        <f t="shared" ref="AG283:AJ284" si="480">IF(AV$7=H283,$J283,0)</f>
        <v>Active</v>
      </c>
      <c r="AH283" s="322">
        <f t="shared" si="480"/>
        <v>0</v>
      </c>
      <c r="AI283" s="322">
        <f t="shared" si="480"/>
        <v>0</v>
      </c>
      <c r="AJ283" s="322">
        <f t="shared" si="480"/>
        <v>0</v>
      </c>
      <c r="AK283" s="322">
        <f>IF(AZ$7=M283,$J283,0)</f>
        <v>0</v>
      </c>
      <c r="AL283" s="364" t="str">
        <f t="shared" ref="AL283:AO284" si="481">IF(AV$7=H283,$D283,0)</f>
        <v>DEQ</v>
      </c>
      <c r="AM283" s="322">
        <f t="shared" si="481"/>
        <v>0</v>
      </c>
      <c r="AN283" s="322">
        <f t="shared" si="481"/>
        <v>0</v>
      </c>
      <c r="AO283" s="322">
        <f t="shared" si="481"/>
        <v>0</v>
      </c>
      <c r="AP283" s="322">
        <f>IF(AZ$7=M283,$D283,0)</f>
        <v>0</v>
      </c>
      <c r="AQ283" s="322" t="str">
        <f t="shared" ref="AQ283:AT284" si="482">IF(AV$7=H283,$M283,0)</f>
        <v>Nicole Sandberg</v>
      </c>
      <c r="AR283" s="322">
        <f t="shared" si="482"/>
        <v>0</v>
      </c>
      <c r="AS283" s="322">
        <f t="shared" si="482"/>
        <v>0</v>
      </c>
      <c r="AT283" s="322">
        <f t="shared" si="482"/>
        <v>0</v>
      </c>
      <c r="AU283" s="322">
        <f>IF(AZ$7=M283,$M283,0)</f>
        <v>0</v>
      </c>
      <c r="AV283" s="461">
        <f t="shared" ref="AV283" si="483">IF(AV$7=H283,$I283,0)</f>
        <v>1</v>
      </c>
      <c r="AW283" s="298">
        <f t="shared" ref="AW283" si="484">IF(AW$7=I283,$I283,0)</f>
        <v>0</v>
      </c>
      <c r="AX283" s="298">
        <f t="shared" ref="AX283" si="485">IF(AX$7=J283,$I283,0)</f>
        <v>0</v>
      </c>
      <c r="AY283" s="298">
        <f t="shared" ref="AY283" si="486">IF(AY$7=K283,$I283,0)</f>
        <v>0</v>
      </c>
      <c r="AZ283" s="372">
        <f>IF(AZ$7=M283,$I283,0)</f>
        <v>0</v>
      </c>
      <c r="BA283" s="466">
        <f>SUM(AV283:AZ283)</f>
        <v>1</v>
      </c>
      <c r="BB283" s="434">
        <f>BA283/AA283</f>
        <v>0.33333333333333331</v>
      </c>
      <c r="BC283" s="273"/>
      <c r="BD283" s="273"/>
      <c r="BE283" s="273"/>
      <c r="BF283" s="273"/>
      <c r="BG283" s="273"/>
      <c r="BH283" s="273"/>
      <c r="BI283" s="273"/>
      <c r="BJ283" s="273"/>
      <c r="BK283" s="273"/>
      <c r="BL283" s="273"/>
      <c r="BM283" s="273"/>
      <c r="BN283" s="273"/>
      <c r="BO283" s="273"/>
      <c r="BP283" s="273"/>
      <c r="BQ283" s="273"/>
      <c r="BR283" s="273"/>
      <c r="BS283" s="273"/>
      <c r="BT283" s="273"/>
      <c r="BU283" s="273"/>
      <c r="BV283" s="273"/>
      <c r="BW283" s="273"/>
      <c r="BX283" s="273"/>
      <c r="BY283" s="273"/>
      <c r="BZ283" s="273"/>
      <c r="CA283" s="273"/>
      <c r="CB283" s="273"/>
      <c r="CC283" s="273"/>
      <c r="CD283" s="273"/>
      <c r="CE283" s="273"/>
      <c r="CF283" s="273"/>
      <c r="CG283" s="273"/>
      <c r="CH283" s="273"/>
      <c r="CI283" s="273"/>
      <c r="CJ283" s="273"/>
      <c r="CK283" s="273"/>
      <c r="CL283" s="273"/>
      <c r="CM283" s="273"/>
      <c r="CN283" s="273"/>
      <c r="CO283" s="273"/>
      <c r="CP283" s="273"/>
      <c r="CQ283" s="273"/>
      <c r="CR283" s="273"/>
      <c r="CS283" s="273"/>
      <c r="CT283" s="273"/>
      <c r="CU283" s="273"/>
      <c r="CV283" s="273"/>
      <c r="CW283" s="273"/>
      <c r="CX283" s="273"/>
      <c r="CY283" s="273"/>
      <c r="CZ283" s="273"/>
      <c r="DA283" s="273"/>
      <c r="DB283" s="273"/>
      <c r="DC283" s="273"/>
      <c r="DD283" s="273"/>
      <c r="DE283" s="273"/>
      <c r="DF283" s="273"/>
      <c r="DG283" s="273"/>
      <c r="DH283" s="273"/>
      <c r="DI283" s="273"/>
      <c r="DJ283" s="273"/>
      <c r="DK283" s="273"/>
      <c r="DL283" s="273"/>
      <c r="DM283" s="273"/>
      <c r="DN283" s="273"/>
      <c r="DO283" s="273"/>
      <c r="DP283" s="273"/>
      <c r="DQ283" s="273"/>
      <c r="DR283" s="273"/>
      <c r="DS283" s="273"/>
      <c r="DT283" s="273"/>
      <c r="DU283" s="273"/>
      <c r="DV283" s="273"/>
      <c r="DW283" s="273"/>
      <c r="DX283" s="273"/>
      <c r="DY283" s="273"/>
      <c r="DZ283" s="273"/>
      <c r="EA283" s="273"/>
      <c r="EB283" s="273"/>
      <c r="EC283" s="273"/>
      <c r="ED283" s="273"/>
      <c r="EE283" s="273"/>
      <c r="EF283" s="273"/>
    </row>
    <row r="284" spans="1:136" s="261" customFormat="1" ht="96" hidden="1" x14ac:dyDescent="0.35">
      <c r="A284" s="409" t="s">
        <v>7</v>
      </c>
      <c r="B284" s="396" t="s">
        <v>443</v>
      </c>
      <c r="C284" s="409" t="s">
        <v>29</v>
      </c>
      <c r="D284" s="397" t="s">
        <v>10</v>
      </c>
      <c r="E284" s="398" t="s">
        <v>443</v>
      </c>
      <c r="F284" s="409" t="s">
        <v>29</v>
      </c>
      <c r="G284" s="398" t="s">
        <v>193</v>
      </c>
      <c r="H284" s="400" t="s">
        <v>699</v>
      </c>
      <c r="I284" s="401" t="s">
        <v>1269</v>
      </c>
      <c r="J284" s="397" t="s">
        <v>882</v>
      </c>
      <c r="K284" s="397" t="s">
        <v>880</v>
      </c>
      <c r="L284" s="269"/>
      <c r="M284" s="269" t="s">
        <v>845</v>
      </c>
      <c r="N284" s="402">
        <v>45565</v>
      </c>
      <c r="O284" s="402" t="s">
        <v>887</v>
      </c>
      <c r="P284" s="311" t="s">
        <v>10</v>
      </c>
      <c r="Q284" s="404" t="s">
        <v>1045</v>
      </c>
      <c r="R284" s="404" t="s">
        <v>24</v>
      </c>
      <c r="S284" s="404">
        <v>8</v>
      </c>
      <c r="T284" s="404" t="s">
        <v>28</v>
      </c>
      <c r="U284" s="320" t="s">
        <v>173</v>
      </c>
      <c r="V284" s="320">
        <v>1</v>
      </c>
      <c r="W284" s="320">
        <v>1</v>
      </c>
      <c r="X284" s="320">
        <v>0</v>
      </c>
      <c r="Y284" s="320">
        <v>1</v>
      </c>
      <c r="Z284" s="320">
        <v>0</v>
      </c>
      <c r="AA284" s="322">
        <f>SUM(V284:Z284)</f>
        <v>3</v>
      </c>
      <c r="AB284" s="322">
        <f t="shared" si="479"/>
        <v>0</v>
      </c>
      <c r="AC284" s="322">
        <f t="shared" si="479"/>
        <v>0</v>
      </c>
      <c r="AD284" s="322">
        <f t="shared" si="479"/>
        <v>0</v>
      </c>
      <c r="AE284" s="322">
        <f t="shared" si="479"/>
        <v>0</v>
      </c>
      <c r="AF284" s="322">
        <f>IF(AZ$7=M284,$K284,0)</f>
        <v>0</v>
      </c>
      <c r="AG284" s="322">
        <f t="shared" si="480"/>
        <v>0</v>
      </c>
      <c r="AH284" s="322">
        <f t="shared" si="480"/>
        <v>0</v>
      </c>
      <c r="AI284" s="322">
        <f t="shared" si="480"/>
        <v>0</v>
      </c>
      <c r="AJ284" s="322">
        <f t="shared" si="480"/>
        <v>0</v>
      </c>
      <c r="AK284" s="322">
        <f>IF(AZ$7=M284,$J284,0)</f>
        <v>0</v>
      </c>
      <c r="AL284" s="322">
        <f t="shared" si="481"/>
        <v>0</v>
      </c>
      <c r="AM284" s="322">
        <f t="shared" si="481"/>
        <v>0</v>
      </c>
      <c r="AN284" s="322">
        <f t="shared" si="481"/>
        <v>0</v>
      </c>
      <c r="AO284" s="322">
        <f t="shared" si="481"/>
        <v>0</v>
      </c>
      <c r="AP284" s="322">
        <f>IF(AZ$7=M284,$D284,0)</f>
        <v>0</v>
      </c>
      <c r="AQ284" s="322">
        <f t="shared" si="482"/>
        <v>0</v>
      </c>
      <c r="AR284" s="322">
        <f t="shared" si="482"/>
        <v>0</v>
      </c>
      <c r="AS284" s="322">
        <f t="shared" si="482"/>
        <v>0</v>
      </c>
      <c r="AT284" s="322">
        <f t="shared" si="482"/>
        <v>0</v>
      </c>
      <c r="AU284" s="322">
        <f>IF(AZ$7=M284,$M284,0)</f>
        <v>0</v>
      </c>
      <c r="AV284" s="322">
        <f t="shared" ref="AV284:AY284" si="487">IF(AV$7=H284,$I284,0)</f>
        <v>0</v>
      </c>
      <c r="AW284" s="322">
        <f t="shared" si="487"/>
        <v>0</v>
      </c>
      <c r="AX284" s="322">
        <f t="shared" si="487"/>
        <v>0</v>
      </c>
      <c r="AY284" s="322">
        <f t="shared" si="487"/>
        <v>0</v>
      </c>
      <c r="AZ284" s="322">
        <f>IF(AZ$7=M284,$I284,0)</f>
        <v>0</v>
      </c>
      <c r="BA284" s="326">
        <f>SUM(AV284:AZ284)</f>
        <v>0</v>
      </c>
      <c r="BB284" s="328">
        <f>BA284/AA284</f>
        <v>0</v>
      </c>
    </row>
    <row r="285" spans="1:136" s="261" customFormat="1" ht="96" hidden="1" x14ac:dyDescent="0.35">
      <c r="A285" s="288" t="s">
        <v>7</v>
      </c>
      <c r="B285" s="283" t="s">
        <v>443</v>
      </c>
      <c r="C285" s="288" t="s">
        <v>29</v>
      </c>
      <c r="D285" s="269" t="s">
        <v>10</v>
      </c>
      <c r="E285" s="284" t="s">
        <v>443</v>
      </c>
      <c r="F285" s="288" t="s">
        <v>29</v>
      </c>
      <c r="G285" s="284" t="s">
        <v>193</v>
      </c>
      <c r="H285" s="278" t="s">
        <v>697</v>
      </c>
      <c r="I285" s="268" t="s">
        <v>1269</v>
      </c>
      <c r="J285" s="269" t="s">
        <v>882</v>
      </c>
      <c r="K285" s="269" t="s">
        <v>880</v>
      </c>
      <c r="L285" s="269"/>
      <c r="M285" s="269" t="s">
        <v>845</v>
      </c>
      <c r="N285" s="285">
        <v>45565</v>
      </c>
      <c r="O285" s="285" t="s">
        <v>887</v>
      </c>
      <c r="P285" s="311" t="s">
        <v>10</v>
      </c>
      <c r="Q285" s="289" t="s">
        <v>24</v>
      </c>
      <c r="R285" s="289">
        <v>8</v>
      </c>
      <c r="S285" s="289" t="s">
        <v>28</v>
      </c>
      <c r="T285" s="289" t="s">
        <v>173</v>
      </c>
      <c r="U285" s="322">
        <v>3</v>
      </c>
      <c r="V285" s="326">
        <v>0</v>
      </c>
      <c r="W285" s="328">
        <v>0</v>
      </c>
      <c r="X285" s="260"/>
      <c r="Y285" s="260"/>
      <c r="Z285" s="260"/>
      <c r="AA285" s="281"/>
      <c r="AB285" s="281"/>
      <c r="AC285" s="281"/>
      <c r="AD285" s="281"/>
      <c r="AE285" s="281"/>
      <c r="AF285" s="281"/>
      <c r="AG285" s="281"/>
      <c r="AH285" s="281"/>
      <c r="AI285" s="281"/>
      <c r="AJ285" s="281"/>
      <c r="AK285" s="281"/>
      <c r="AL285" s="281"/>
      <c r="AM285" s="281"/>
      <c r="AN285" s="281"/>
      <c r="AO285" s="281"/>
      <c r="AP285" s="281"/>
      <c r="AQ285" s="281"/>
      <c r="AR285" s="281"/>
      <c r="AS285" s="281"/>
      <c r="AT285" s="281"/>
      <c r="AU285" s="281"/>
      <c r="AV285" s="260"/>
      <c r="AW285" s="260"/>
      <c r="AX285" s="260"/>
      <c r="AY285" s="260"/>
      <c r="AZ285" s="260"/>
      <c r="BA285" s="281"/>
      <c r="BB285" s="281"/>
    </row>
    <row r="286" spans="1:136" s="261" customFormat="1" ht="96" hidden="1" x14ac:dyDescent="0.35">
      <c r="A286" s="288" t="s">
        <v>7</v>
      </c>
      <c r="B286" s="283" t="s">
        <v>443</v>
      </c>
      <c r="C286" s="288" t="s">
        <v>29</v>
      </c>
      <c r="D286" s="269" t="s">
        <v>10</v>
      </c>
      <c r="E286" s="284" t="s">
        <v>443</v>
      </c>
      <c r="F286" s="288" t="s">
        <v>29</v>
      </c>
      <c r="G286" s="284" t="s">
        <v>193</v>
      </c>
      <c r="H286" s="278" t="s">
        <v>698</v>
      </c>
      <c r="I286" s="268" t="s">
        <v>1269</v>
      </c>
      <c r="J286" s="269" t="s">
        <v>882</v>
      </c>
      <c r="K286" s="269" t="s">
        <v>880</v>
      </c>
      <c r="L286" s="269"/>
      <c r="M286" s="269" t="s">
        <v>845</v>
      </c>
      <c r="N286" s="285">
        <v>45565</v>
      </c>
      <c r="O286" s="285" t="s">
        <v>887</v>
      </c>
      <c r="P286" s="311" t="s">
        <v>10</v>
      </c>
      <c r="Q286" s="289">
        <v>8</v>
      </c>
      <c r="R286" s="289" t="s">
        <v>28</v>
      </c>
      <c r="S286" s="289" t="s">
        <v>173</v>
      </c>
      <c r="T286" s="298">
        <v>3</v>
      </c>
      <c r="U286" s="281"/>
      <c r="V286" s="281"/>
      <c r="W286" s="281"/>
    </row>
    <row r="287" spans="1:136" s="261" customFormat="1" ht="96" hidden="1" x14ac:dyDescent="0.35">
      <c r="A287" s="514" t="s">
        <v>7</v>
      </c>
      <c r="B287" s="505" t="s">
        <v>443</v>
      </c>
      <c r="C287" s="514" t="s">
        <v>29</v>
      </c>
      <c r="D287" s="506" t="s">
        <v>10</v>
      </c>
      <c r="E287" s="507" t="s">
        <v>443</v>
      </c>
      <c r="F287" s="514" t="s">
        <v>29</v>
      </c>
      <c r="G287" s="507" t="s">
        <v>193</v>
      </c>
      <c r="H287" s="278" t="s">
        <v>700</v>
      </c>
      <c r="I287" s="508" t="s">
        <v>1269</v>
      </c>
      <c r="J287" s="506" t="s">
        <v>882</v>
      </c>
      <c r="K287" s="506" t="s">
        <v>880</v>
      </c>
      <c r="L287" s="269"/>
      <c r="M287" s="269" t="s">
        <v>845</v>
      </c>
      <c r="N287" s="509">
        <v>45565</v>
      </c>
      <c r="O287" s="509" t="s">
        <v>887</v>
      </c>
      <c r="P287" s="311" t="s">
        <v>10</v>
      </c>
      <c r="Q287" s="515" t="s">
        <v>28</v>
      </c>
      <c r="R287" s="515" t="s">
        <v>173</v>
      </c>
      <c r="S287" s="528">
        <v>3</v>
      </c>
      <c r="T287" s="511"/>
    </row>
    <row r="288" spans="1:136" s="339" customFormat="1" ht="91.5" customHeight="1" x14ac:dyDescent="0.35">
      <c r="A288" s="311" t="s">
        <v>7</v>
      </c>
      <c r="B288" s="311" t="s">
        <v>455</v>
      </c>
      <c r="C288" s="311" t="s">
        <v>31</v>
      </c>
      <c r="D288" s="340" t="s">
        <v>10</v>
      </c>
      <c r="E288" s="311" t="s">
        <v>455</v>
      </c>
      <c r="F288" s="311" t="s">
        <v>31</v>
      </c>
      <c r="G288" s="311" t="s">
        <v>248</v>
      </c>
      <c r="H288" s="340" t="s">
        <v>696</v>
      </c>
      <c r="I288" s="343">
        <v>1</v>
      </c>
      <c r="J288" s="340" t="s">
        <v>839</v>
      </c>
      <c r="K288" s="340" t="s">
        <v>1274</v>
      </c>
      <c r="L288" s="380"/>
      <c r="M288" s="370" t="s">
        <v>601</v>
      </c>
      <c r="N288" s="354">
        <v>45565</v>
      </c>
      <c r="O288" s="354" t="s">
        <v>887</v>
      </c>
      <c r="P288" s="392" t="s">
        <v>10</v>
      </c>
      <c r="Q288" s="311" t="s">
        <v>32</v>
      </c>
      <c r="R288" s="311" t="s">
        <v>24</v>
      </c>
      <c r="S288" s="311">
        <v>11</v>
      </c>
      <c r="T288" s="311" t="s">
        <v>30</v>
      </c>
      <c r="U288" s="311" t="s">
        <v>174</v>
      </c>
      <c r="V288" s="311">
        <v>1</v>
      </c>
      <c r="W288" s="320">
        <v>1</v>
      </c>
      <c r="X288" s="320">
        <v>1</v>
      </c>
      <c r="Y288" s="320">
        <v>1</v>
      </c>
      <c r="Z288" s="320">
        <v>1</v>
      </c>
      <c r="AA288" s="464">
        <f>SUM(V288:Z288)</f>
        <v>5</v>
      </c>
      <c r="AB288" s="322" t="str">
        <f t="shared" ref="AB288:AE289" si="488">IF(AV$7=H288,$K288,0)</f>
        <v>In fall of 2019 DEQ contracted for the development of a requirements document that would create the methodology and plan to address any system issues and updates related to the BMP Warehouse. In early 2020 DEQ entered into a procured contract with GeoDecisions, a division of Gannet Fleming to make substantial edits to several databases, including BMP Warehouse.  By June 2020 improvements were made to the data base to improve the administrative functionality to better track BMP implementation.</v>
      </c>
      <c r="AC288" s="322">
        <f t="shared" si="488"/>
        <v>0</v>
      </c>
      <c r="AD288" s="322">
        <f t="shared" si="488"/>
        <v>0</v>
      </c>
      <c r="AE288" s="322">
        <f t="shared" si="488"/>
        <v>0</v>
      </c>
      <c r="AF288" s="322">
        <f>IF(AZ$7=M288,$K288,0)</f>
        <v>0</v>
      </c>
      <c r="AG288" s="364" t="str">
        <f t="shared" ref="AG288:AJ289" si="489">IF(AV$7=H288,$J288,0)</f>
        <v>Active</v>
      </c>
      <c r="AH288" s="322">
        <f t="shared" si="489"/>
        <v>0</v>
      </c>
      <c r="AI288" s="322">
        <f t="shared" si="489"/>
        <v>0</v>
      </c>
      <c r="AJ288" s="322">
        <f t="shared" si="489"/>
        <v>0</v>
      </c>
      <c r="AK288" s="322">
        <f>IF(AZ$7=M288,$J288,0)</f>
        <v>0</v>
      </c>
      <c r="AL288" s="364" t="str">
        <f t="shared" ref="AL288:AO289" si="490">IF(AV$7=H288,$D288,0)</f>
        <v>DEQ</v>
      </c>
      <c r="AM288" s="322">
        <f t="shared" si="490"/>
        <v>0</v>
      </c>
      <c r="AN288" s="322">
        <f t="shared" si="490"/>
        <v>0</v>
      </c>
      <c r="AO288" s="322">
        <f t="shared" si="490"/>
        <v>0</v>
      </c>
      <c r="AP288" s="322">
        <f>IF(AZ$7=M288,$D288,0)</f>
        <v>0</v>
      </c>
      <c r="AQ288" s="322" t="str">
        <f t="shared" ref="AQ288:AT289" si="491">IF(AV$7=H288,$M288,0)</f>
        <v>Nicole Sandberg</v>
      </c>
      <c r="AR288" s="322">
        <f t="shared" si="491"/>
        <v>0</v>
      </c>
      <c r="AS288" s="322">
        <f t="shared" si="491"/>
        <v>0</v>
      </c>
      <c r="AT288" s="322">
        <f t="shared" si="491"/>
        <v>0</v>
      </c>
      <c r="AU288" s="322">
        <f>IF(AZ$7=M288,$M288,0)</f>
        <v>0</v>
      </c>
      <c r="AV288" s="461">
        <f t="shared" ref="AV288" si="492">IF(AV$7=H288,$I288,0)</f>
        <v>1</v>
      </c>
      <c r="AW288" s="298">
        <f t="shared" ref="AW288" si="493">IF(AW$7=I288,$I288,0)</f>
        <v>0</v>
      </c>
      <c r="AX288" s="298">
        <f t="shared" ref="AX288" si="494">IF(AX$7=J288,$I288,0)</f>
        <v>0</v>
      </c>
      <c r="AY288" s="298">
        <f t="shared" ref="AY288" si="495">IF(AY$7=K288,$I288,0)</f>
        <v>0</v>
      </c>
      <c r="AZ288" s="372">
        <f>IF(AZ$7=M288,$I288,0)</f>
        <v>0</v>
      </c>
      <c r="BA288" s="466">
        <f>SUM(AV288:AZ288)</f>
        <v>1</v>
      </c>
      <c r="BB288" s="434">
        <f>BA288/AA288</f>
        <v>0.2</v>
      </c>
      <c r="BC288" s="273"/>
      <c r="BD288" s="273"/>
      <c r="BE288" s="273"/>
      <c r="BF288" s="273"/>
      <c r="BG288" s="273"/>
      <c r="BH288" s="273"/>
      <c r="BI288" s="273"/>
      <c r="BJ288" s="273"/>
      <c r="BK288" s="273"/>
      <c r="BL288" s="273"/>
      <c r="BM288" s="273"/>
      <c r="BN288" s="273"/>
      <c r="BO288" s="273"/>
      <c r="BP288" s="273"/>
      <c r="BQ288" s="273"/>
      <c r="BR288" s="273"/>
      <c r="BS288" s="273"/>
      <c r="BT288" s="273"/>
      <c r="BU288" s="273"/>
      <c r="BV288" s="273"/>
      <c r="BW288" s="273"/>
      <c r="BX288" s="273"/>
      <c r="BY288" s="273"/>
      <c r="BZ288" s="273"/>
      <c r="CA288" s="273"/>
      <c r="CB288" s="273"/>
      <c r="CC288" s="273"/>
      <c r="CD288" s="273"/>
      <c r="CE288" s="273"/>
      <c r="CF288" s="273"/>
      <c r="CG288" s="273"/>
      <c r="CH288" s="273"/>
      <c r="CI288" s="273"/>
      <c r="CJ288" s="273"/>
      <c r="CK288" s="273"/>
      <c r="CL288" s="273"/>
      <c r="CM288" s="273"/>
      <c r="CN288" s="273"/>
      <c r="CO288" s="273"/>
      <c r="CP288" s="273"/>
      <c r="CQ288" s="273"/>
      <c r="CR288" s="273"/>
      <c r="CS288" s="273"/>
      <c r="CT288" s="273"/>
      <c r="CU288" s="273"/>
      <c r="CV288" s="273"/>
      <c r="CW288" s="273"/>
      <c r="CX288" s="273"/>
      <c r="CY288" s="273"/>
      <c r="CZ288" s="273"/>
      <c r="DA288" s="273"/>
      <c r="DB288" s="273"/>
      <c r="DC288" s="273"/>
      <c r="DD288" s="273"/>
      <c r="DE288" s="273"/>
      <c r="DF288" s="273"/>
      <c r="DG288" s="273"/>
      <c r="DH288" s="273"/>
      <c r="DI288" s="273"/>
      <c r="DJ288" s="273"/>
      <c r="DK288" s="273"/>
      <c r="DL288" s="273"/>
      <c r="DM288" s="273"/>
      <c r="DN288" s="273"/>
      <c r="DO288" s="273"/>
      <c r="DP288" s="273"/>
      <c r="DQ288" s="273"/>
      <c r="DR288" s="273"/>
      <c r="DS288" s="273"/>
      <c r="DT288" s="273"/>
      <c r="DU288" s="273"/>
      <c r="DV288" s="273"/>
      <c r="DW288" s="273"/>
      <c r="DX288" s="273"/>
      <c r="DY288" s="273"/>
      <c r="DZ288" s="273"/>
      <c r="EA288" s="273"/>
      <c r="EB288" s="273"/>
      <c r="EC288" s="273"/>
      <c r="ED288" s="273"/>
      <c r="EE288" s="273"/>
      <c r="EF288" s="273"/>
    </row>
    <row r="289" spans="1:136" s="261" customFormat="1" ht="72" hidden="1" x14ac:dyDescent="0.35">
      <c r="A289" s="409" t="s">
        <v>7</v>
      </c>
      <c r="B289" s="396" t="s">
        <v>455</v>
      </c>
      <c r="C289" s="409" t="s">
        <v>31</v>
      </c>
      <c r="D289" s="397" t="s">
        <v>10</v>
      </c>
      <c r="E289" s="398" t="s">
        <v>455</v>
      </c>
      <c r="F289" s="409" t="s">
        <v>31</v>
      </c>
      <c r="G289" s="398" t="s">
        <v>248</v>
      </c>
      <c r="H289" s="400" t="s">
        <v>699</v>
      </c>
      <c r="I289" s="401" t="s">
        <v>1269</v>
      </c>
      <c r="J289" s="397" t="s">
        <v>882</v>
      </c>
      <c r="K289" s="397" t="s">
        <v>880</v>
      </c>
      <c r="L289" s="269"/>
      <c r="M289" s="269" t="s">
        <v>845</v>
      </c>
      <c r="N289" s="402">
        <v>45565</v>
      </c>
      <c r="O289" s="402" t="s">
        <v>887</v>
      </c>
      <c r="P289" s="311" t="s">
        <v>10</v>
      </c>
      <c r="Q289" s="404" t="s">
        <v>32</v>
      </c>
      <c r="R289" s="404" t="s">
        <v>24</v>
      </c>
      <c r="S289" s="404">
        <v>11</v>
      </c>
      <c r="T289" s="404" t="s">
        <v>30</v>
      </c>
      <c r="U289" s="320" t="s">
        <v>174</v>
      </c>
      <c r="V289" s="320">
        <v>1</v>
      </c>
      <c r="W289" s="320">
        <v>1</v>
      </c>
      <c r="X289" s="320">
        <v>1</v>
      </c>
      <c r="Y289" s="320">
        <v>1</v>
      </c>
      <c r="Z289" s="320">
        <v>1</v>
      </c>
      <c r="AA289" s="322">
        <f>SUM(V289:Z289)</f>
        <v>5</v>
      </c>
      <c r="AB289" s="322">
        <f t="shared" si="488"/>
        <v>0</v>
      </c>
      <c r="AC289" s="322">
        <f t="shared" si="488"/>
        <v>0</v>
      </c>
      <c r="AD289" s="322">
        <f t="shared" si="488"/>
        <v>0</v>
      </c>
      <c r="AE289" s="322">
        <f t="shared" si="488"/>
        <v>0</v>
      </c>
      <c r="AF289" s="322">
        <f>IF(AZ$7=M289,$K289,0)</f>
        <v>0</v>
      </c>
      <c r="AG289" s="322">
        <f t="shared" si="489"/>
        <v>0</v>
      </c>
      <c r="AH289" s="322">
        <f t="shared" si="489"/>
        <v>0</v>
      </c>
      <c r="AI289" s="322">
        <f t="shared" si="489"/>
        <v>0</v>
      </c>
      <c r="AJ289" s="322">
        <f t="shared" si="489"/>
        <v>0</v>
      </c>
      <c r="AK289" s="322">
        <f>IF(AZ$7=M289,$J289,0)</f>
        <v>0</v>
      </c>
      <c r="AL289" s="322">
        <f t="shared" si="490"/>
        <v>0</v>
      </c>
      <c r="AM289" s="322">
        <f t="shared" si="490"/>
        <v>0</v>
      </c>
      <c r="AN289" s="322">
        <f t="shared" si="490"/>
        <v>0</v>
      </c>
      <c r="AO289" s="322">
        <f t="shared" si="490"/>
        <v>0</v>
      </c>
      <c r="AP289" s="322">
        <f>IF(AZ$7=M289,$D289,0)</f>
        <v>0</v>
      </c>
      <c r="AQ289" s="322">
        <f t="shared" si="491"/>
        <v>0</v>
      </c>
      <c r="AR289" s="322">
        <f t="shared" si="491"/>
        <v>0</v>
      </c>
      <c r="AS289" s="322">
        <f t="shared" si="491"/>
        <v>0</v>
      </c>
      <c r="AT289" s="322">
        <f t="shared" si="491"/>
        <v>0</v>
      </c>
      <c r="AU289" s="322">
        <f>IF(AZ$7=M289,$M289,0)</f>
        <v>0</v>
      </c>
      <c r="AV289" s="322">
        <f t="shared" ref="AV289:AY289" si="496">IF(AV$7=H289,$I289,0)</f>
        <v>0</v>
      </c>
      <c r="AW289" s="322">
        <f t="shared" si="496"/>
        <v>0</v>
      </c>
      <c r="AX289" s="322">
        <f t="shared" si="496"/>
        <v>0</v>
      </c>
      <c r="AY289" s="322">
        <f t="shared" si="496"/>
        <v>0</v>
      </c>
      <c r="AZ289" s="322">
        <f>IF(AZ$7=M289,$I289,0)</f>
        <v>0</v>
      </c>
      <c r="BA289" s="326">
        <f>SUM(AV289:AZ289)</f>
        <v>0</v>
      </c>
      <c r="BB289" s="328">
        <f>BA289/AA289</f>
        <v>0</v>
      </c>
    </row>
    <row r="290" spans="1:136" s="261" customFormat="1" ht="72" hidden="1" x14ac:dyDescent="0.35">
      <c r="A290" s="288" t="s">
        <v>7</v>
      </c>
      <c r="B290" s="283" t="s">
        <v>455</v>
      </c>
      <c r="C290" s="288" t="s">
        <v>31</v>
      </c>
      <c r="D290" s="269" t="s">
        <v>10</v>
      </c>
      <c r="E290" s="284" t="s">
        <v>455</v>
      </c>
      <c r="F290" s="288" t="s">
        <v>31</v>
      </c>
      <c r="G290" s="284" t="s">
        <v>248</v>
      </c>
      <c r="H290" s="278" t="s">
        <v>697</v>
      </c>
      <c r="I290" s="268" t="s">
        <v>1269</v>
      </c>
      <c r="J290" s="269" t="s">
        <v>882</v>
      </c>
      <c r="K290" s="269" t="s">
        <v>880</v>
      </c>
      <c r="L290" s="269"/>
      <c r="M290" s="269" t="s">
        <v>845</v>
      </c>
      <c r="N290" s="285">
        <v>45565</v>
      </c>
      <c r="O290" s="285" t="s">
        <v>887</v>
      </c>
      <c r="P290" s="311" t="s">
        <v>10</v>
      </c>
      <c r="Q290" s="289" t="s">
        <v>24</v>
      </c>
      <c r="R290" s="289">
        <v>11</v>
      </c>
      <c r="S290" s="289" t="s">
        <v>30</v>
      </c>
      <c r="T290" s="289" t="s">
        <v>174</v>
      </c>
      <c r="U290" s="322">
        <v>5</v>
      </c>
      <c r="V290" s="326">
        <v>0</v>
      </c>
      <c r="W290" s="328">
        <v>0</v>
      </c>
      <c r="X290" s="260"/>
      <c r="Y290" s="260"/>
      <c r="Z290" s="260"/>
      <c r="AA290" s="281"/>
      <c r="AB290" s="281"/>
      <c r="AC290" s="281"/>
      <c r="AD290" s="281"/>
      <c r="AE290" s="281"/>
      <c r="AF290" s="281"/>
      <c r="AG290" s="281"/>
      <c r="AH290" s="281"/>
      <c r="AI290" s="281"/>
      <c r="AJ290" s="281"/>
      <c r="AK290" s="281"/>
      <c r="AL290" s="281"/>
      <c r="AM290" s="281"/>
      <c r="AN290" s="281"/>
      <c r="AO290" s="281"/>
      <c r="AP290" s="281"/>
      <c r="AQ290" s="281"/>
      <c r="AR290" s="281"/>
      <c r="AS290" s="281"/>
      <c r="AT290" s="281"/>
      <c r="AU290" s="281"/>
      <c r="AV290" s="260"/>
      <c r="AW290" s="260"/>
      <c r="AX290" s="260"/>
      <c r="AY290" s="260"/>
      <c r="AZ290" s="260"/>
      <c r="BA290" s="281"/>
      <c r="BB290" s="281"/>
    </row>
    <row r="291" spans="1:136" s="261" customFormat="1" ht="72" hidden="1" x14ac:dyDescent="0.35">
      <c r="A291" s="288" t="s">
        <v>7</v>
      </c>
      <c r="B291" s="283" t="s">
        <v>455</v>
      </c>
      <c r="C291" s="288" t="s">
        <v>31</v>
      </c>
      <c r="D291" s="269" t="s">
        <v>10</v>
      </c>
      <c r="E291" s="284" t="s">
        <v>455</v>
      </c>
      <c r="F291" s="288" t="s">
        <v>31</v>
      </c>
      <c r="G291" s="284" t="s">
        <v>248</v>
      </c>
      <c r="H291" s="278" t="s">
        <v>698</v>
      </c>
      <c r="I291" s="268" t="s">
        <v>1269</v>
      </c>
      <c r="J291" s="269" t="s">
        <v>882</v>
      </c>
      <c r="K291" s="269" t="s">
        <v>880</v>
      </c>
      <c r="L291" s="269"/>
      <c r="M291" s="269" t="s">
        <v>845</v>
      </c>
      <c r="N291" s="285">
        <v>45565</v>
      </c>
      <c r="O291" s="285" t="s">
        <v>887</v>
      </c>
      <c r="P291" s="311" t="s">
        <v>10</v>
      </c>
      <c r="Q291" s="289">
        <v>11</v>
      </c>
      <c r="R291" s="289" t="s">
        <v>30</v>
      </c>
      <c r="S291" s="289" t="s">
        <v>174</v>
      </c>
      <c r="T291" s="298">
        <v>5</v>
      </c>
      <c r="U291" s="281"/>
      <c r="V291" s="281"/>
      <c r="W291" s="281"/>
    </row>
    <row r="292" spans="1:136" s="261" customFormat="1" ht="72" hidden="1" x14ac:dyDescent="0.35">
      <c r="A292" s="514" t="s">
        <v>7</v>
      </c>
      <c r="B292" s="505" t="s">
        <v>455</v>
      </c>
      <c r="C292" s="514" t="s">
        <v>31</v>
      </c>
      <c r="D292" s="506" t="s">
        <v>10</v>
      </c>
      <c r="E292" s="507" t="s">
        <v>455</v>
      </c>
      <c r="F292" s="514" t="s">
        <v>31</v>
      </c>
      <c r="G292" s="507" t="s">
        <v>248</v>
      </c>
      <c r="H292" s="278" t="s">
        <v>700</v>
      </c>
      <c r="I292" s="508" t="s">
        <v>1269</v>
      </c>
      <c r="J292" s="506" t="s">
        <v>882</v>
      </c>
      <c r="K292" s="506" t="s">
        <v>880</v>
      </c>
      <c r="L292" s="269"/>
      <c r="M292" s="269" t="s">
        <v>845</v>
      </c>
      <c r="N292" s="509">
        <v>45565</v>
      </c>
      <c r="O292" s="509" t="s">
        <v>887</v>
      </c>
      <c r="P292" s="311" t="s">
        <v>10</v>
      </c>
      <c r="Q292" s="515" t="s">
        <v>30</v>
      </c>
      <c r="R292" s="515" t="s">
        <v>174</v>
      </c>
      <c r="S292" s="528">
        <v>5</v>
      </c>
      <c r="T292" s="511"/>
    </row>
    <row r="293" spans="1:136" s="339" customFormat="1" ht="173.25" customHeight="1" x14ac:dyDescent="0.35">
      <c r="A293" s="311" t="s">
        <v>7</v>
      </c>
      <c r="B293" s="311" t="s">
        <v>444</v>
      </c>
      <c r="C293" s="311" t="s">
        <v>34</v>
      </c>
      <c r="D293" s="340" t="s">
        <v>10</v>
      </c>
      <c r="E293" s="311" t="s">
        <v>444</v>
      </c>
      <c r="F293" s="311" t="s">
        <v>34</v>
      </c>
      <c r="G293" s="311" t="s">
        <v>248</v>
      </c>
      <c r="H293" s="340" t="s">
        <v>696</v>
      </c>
      <c r="I293" s="343">
        <v>2</v>
      </c>
      <c r="J293" s="340" t="s">
        <v>839</v>
      </c>
      <c r="K293" s="340" t="s">
        <v>1275</v>
      </c>
      <c r="L293" s="380"/>
      <c r="M293" s="370" t="s">
        <v>601</v>
      </c>
      <c r="N293" s="354">
        <v>45565</v>
      </c>
      <c r="O293" s="354" t="s">
        <v>887</v>
      </c>
      <c r="P293" s="392" t="s">
        <v>10</v>
      </c>
      <c r="Q293" s="311" t="s">
        <v>35</v>
      </c>
      <c r="R293" s="311" t="s">
        <v>24</v>
      </c>
      <c r="S293" s="311">
        <v>11</v>
      </c>
      <c r="T293" s="311" t="s">
        <v>33</v>
      </c>
      <c r="U293" s="311" t="s">
        <v>174</v>
      </c>
      <c r="V293" s="311"/>
      <c r="W293" s="320"/>
      <c r="X293" s="320"/>
      <c r="Y293" s="320"/>
      <c r="Z293" s="320">
        <v>1</v>
      </c>
      <c r="AA293" s="464">
        <f>SUM(V293:Z293)</f>
        <v>1</v>
      </c>
      <c r="AB293" s="322" t="str">
        <f t="shared" ref="AB293:AE294" si="497">IF(AV$7=H293,$K293,0)</f>
        <v xml:space="preserve">In fall of 2019 DEQ contracted for the development of a requirements document that would create the methodology and plan to address any system issues and updates related to the Water Quality Assessment, TMDL and TMDL IP modules as well as the creation of 319(h) grant program management module. In early 2020 DEQ entered into a procured contract with GeoDecisions, a division of Gannet Fleming to make substantial edits to several databases (Releases 1-4). The Contractor will develop and deliver a fully tested and approved application, including all task items and functionality described below. Development of user interface components will address a variety of functionality requirements. By June 2020 Releases 1 and 2 were complete. These integrated the WQA, TMDL and TMDL IP modules related to tracking impairments and assessment units. TMDL IP module and the BMP Warehouse were also updated to better assist in the tracking of BMPs related to Implementation efforts. </v>
      </c>
      <c r="AC293" s="322">
        <f t="shared" si="497"/>
        <v>0</v>
      </c>
      <c r="AD293" s="322">
        <f t="shared" si="497"/>
        <v>0</v>
      </c>
      <c r="AE293" s="322">
        <f t="shared" si="497"/>
        <v>0</v>
      </c>
      <c r="AF293" s="322">
        <f>IF(AZ$7=M293,$K293,0)</f>
        <v>0</v>
      </c>
      <c r="AG293" s="364" t="str">
        <f t="shared" ref="AG293:AJ294" si="498">IF(AV$7=H293,$J293,0)</f>
        <v>Active</v>
      </c>
      <c r="AH293" s="322">
        <f t="shared" si="498"/>
        <v>0</v>
      </c>
      <c r="AI293" s="322">
        <f t="shared" si="498"/>
        <v>0</v>
      </c>
      <c r="AJ293" s="322">
        <f t="shared" si="498"/>
        <v>0</v>
      </c>
      <c r="AK293" s="322">
        <f>IF(AZ$7=M293,$J293,0)</f>
        <v>0</v>
      </c>
      <c r="AL293" s="364" t="str">
        <f t="shared" ref="AL293:AO294" si="499">IF(AV$7=H293,$D293,0)</f>
        <v>DEQ</v>
      </c>
      <c r="AM293" s="322">
        <f t="shared" si="499"/>
        <v>0</v>
      </c>
      <c r="AN293" s="322">
        <f t="shared" si="499"/>
        <v>0</v>
      </c>
      <c r="AO293" s="322">
        <f t="shared" si="499"/>
        <v>0</v>
      </c>
      <c r="AP293" s="322">
        <f>IF(AZ$7=M293,$D293,0)</f>
        <v>0</v>
      </c>
      <c r="AQ293" s="322" t="str">
        <f t="shared" ref="AQ293:AT294" si="500">IF(AV$7=H293,$M293,0)</f>
        <v>Nicole Sandberg</v>
      </c>
      <c r="AR293" s="322">
        <f t="shared" si="500"/>
        <v>0</v>
      </c>
      <c r="AS293" s="322">
        <f t="shared" si="500"/>
        <v>0</v>
      </c>
      <c r="AT293" s="322">
        <f t="shared" si="500"/>
        <v>0</v>
      </c>
      <c r="AU293" s="322">
        <f>IF(AZ$7=M293,$M293,0)</f>
        <v>0</v>
      </c>
      <c r="AV293" s="461">
        <f t="shared" ref="AV293" si="501">IF(AV$7=H293,$I293,0)</f>
        <v>2</v>
      </c>
      <c r="AW293" s="298">
        <f t="shared" ref="AW293" si="502">IF(AW$7=I293,$I293,0)</f>
        <v>0</v>
      </c>
      <c r="AX293" s="298">
        <f t="shared" ref="AX293" si="503">IF(AX$7=J293,$I293,0)</f>
        <v>0</v>
      </c>
      <c r="AY293" s="298">
        <f t="shared" ref="AY293" si="504">IF(AY$7=K293,$I293,0)</f>
        <v>0</v>
      </c>
      <c r="AZ293" s="372">
        <f>IF(AZ$7=M293,$I293,0)</f>
        <v>0</v>
      </c>
      <c r="BA293" s="466">
        <f>SUM(AV293:AZ293)</f>
        <v>2</v>
      </c>
      <c r="BB293" s="434">
        <f>BA293/AA293</f>
        <v>2</v>
      </c>
      <c r="BC293" s="273"/>
      <c r="BD293" s="273"/>
      <c r="BE293" s="273"/>
      <c r="BF293" s="273"/>
      <c r="BG293" s="273"/>
      <c r="BH293" s="273"/>
      <c r="BI293" s="273"/>
      <c r="BJ293" s="273"/>
      <c r="BK293" s="273"/>
      <c r="BL293" s="273"/>
      <c r="BM293" s="273"/>
      <c r="BN293" s="273"/>
      <c r="BO293" s="273"/>
      <c r="BP293" s="273"/>
      <c r="BQ293" s="273"/>
      <c r="BR293" s="273"/>
      <c r="BS293" s="273"/>
      <c r="BT293" s="273"/>
      <c r="BU293" s="273"/>
      <c r="BV293" s="273"/>
      <c r="BW293" s="273"/>
      <c r="BX293" s="273"/>
      <c r="BY293" s="273"/>
      <c r="BZ293" s="273"/>
      <c r="CA293" s="273"/>
      <c r="CB293" s="273"/>
      <c r="CC293" s="273"/>
      <c r="CD293" s="273"/>
      <c r="CE293" s="273"/>
      <c r="CF293" s="273"/>
      <c r="CG293" s="273"/>
      <c r="CH293" s="273"/>
      <c r="CI293" s="273"/>
      <c r="CJ293" s="273"/>
      <c r="CK293" s="273"/>
      <c r="CL293" s="273"/>
      <c r="CM293" s="273"/>
      <c r="CN293" s="273"/>
      <c r="CO293" s="273"/>
      <c r="CP293" s="273"/>
      <c r="CQ293" s="273"/>
      <c r="CR293" s="273"/>
      <c r="CS293" s="273"/>
      <c r="CT293" s="273"/>
      <c r="CU293" s="273"/>
      <c r="CV293" s="273"/>
      <c r="CW293" s="273"/>
      <c r="CX293" s="273"/>
      <c r="CY293" s="273"/>
      <c r="CZ293" s="273"/>
      <c r="DA293" s="273"/>
      <c r="DB293" s="273"/>
      <c r="DC293" s="273"/>
      <c r="DD293" s="273"/>
      <c r="DE293" s="273"/>
      <c r="DF293" s="273"/>
      <c r="DG293" s="273"/>
      <c r="DH293" s="273"/>
      <c r="DI293" s="273"/>
      <c r="DJ293" s="273"/>
      <c r="DK293" s="273"/>
      <c r="DL293" s="273"/>
      <c r="DM293" s="273"/>
      <c r="DN293" s="273"/>
      <c r="DO293" s="273"/>
      <c r="DP293" s="273"/>
      <c r="DQ293" s="273"/>
      <c r="DR293" s="273"/>
      <c r="DS293" s="273"/>
      <c r="DT293" s="273"/>
      <c r="DU293" s="273"/>
      <c r="DV293" s="273"/>
      <c r="DW293" s="273"/>
      <c r="DX293" s="273"/>
      <c r="DY293" s="273"/>
      <c r="DZ293" s="273"/>
      <c r="EA293" s="273"/>
      <c r="EB293" s="273"/>
      <c r="EC293" s="273"/>
      <c r="ED293" s="273"/>
      <c r="EE293" s="273"/>
      <c r="EF293" s="273"/>
    </row>
    <row r="294" spans="1:136" s="261" customFormat="1" ht="108" hidden="1" x14ac:dyDescent="0.35">
      <c r="A294" s="409" t="s">
        <v>7</v>
      </c>
      <c r="B294" s="396" t="s">
        <v>444</v>
      </c>
      <c r="C294" s="409" t="s">
        <v>34</v>
      </c>
      <c r="D294" s="397" t="s">
        <v>10</v>
      </c>
      <c r="E294" s="398" t="s">
        <v>444</v>
      </c>
      <c r="F294" s="409" t="s">
        <v>34</v>
      </c>
      <c r="G294" s="398" t="s">
        <v>248</v>
      </c>
      <c r="H294" s="400" t="s">
        <v>699</v>
      </c>
      <c r="I294" s="401" t="s">
        <v>1269</v>
      </c>
      <c r="J294" s="397" t="s">
        <v>882</v>
      </c>
      <c r="K294" s="397" t="s">
        <v>880</v>
      </c>
      <c r="L294" s="269"/>
      <c r="M294" s="269" t="s">
        <v>845</v>
      </c>
      <c r="N294" s="402">
        <v>45565</v>
      </c>
      <c r="O294" s="402" t="s">
        <v>887</v>
      </c>
      <c r="P294" s="311" t="s">
        <v>10</v>
      </c>
      <c r="Q294" s="404" t="s">
        <v>35</v>
      </c>
      <c r="R294" s="404" t="s">
        <v>24</v>
      </c>
      <c r="S294" s="404">
        <v>11</v>
      </c>
      <c r="T294" s="404" t="s">
        <v>33</v>
      </c>
      <c r="U294" s="320" t="s">
        <v>174</v>
      </c>
      <c r="V294" s="320"/>
      <c r="W294" s="320"/>
      <c r="X294" s="320"/>
      <c r="Y294" s="320"/>
      <c r="Z294" s="320">
        <v>1</v>
      </c>
      <c r="AA294" s="322">
        <f>SUM(V294:Z294)</f>
        <v>1</v>
      </c>
      <c r="AB294" s="322">
        <f t="shared" si="497"/>
        <v>0</v>
      </c>
      <c r="AC294" s="322">
        <f t="shared" si="497"/>
        <v>0</v>
      </c>
      <c r="AD294" s="322">
        <f t="shared" si="497"/>
        <v>0</v>
      </c>
      <c r="AE294" s="322">
        <f t="shared" si="497"/>
        <v>0</v>
      </c>
      <c r="AF294" s="322">
        <f>IF(AZ$7=M294,$K294,0)</f>
        <v>0</v>
      </c>
      <c r="AG294" s="322">
        <f t="shared" si="498"/>
        <v>0</v>
      </c>
      <c r="AH294" s="322">
        <f t="shared" si="498"/>
        <v>0</v>
      </c>
      <c r="AI294" s="322">
        <f t="shared" si="498"/>
        <v>0</v>
      </c>
      <c r="AJ294" s="322">
        <f t="shared" si="498"/>
        <v>0</v>
      </c>
      <c r="AK294" s="322">
        <f>IF(AZ$7=M294,$J294,0)</f>
        <v>0</v>
      </c>
      <c r="AL294" s="322">
        <f t="shared" si="499"/>
        <v>0</v>
      </c>
      <c r="AM294" s="322">
        <f t="shared" si="499"/>
        <v>0</v>
      </c>
      <c r="AN294" s="322">
        <f t="shared" si="499"/>
        <v>0</v>
      </c>
      <c r="AO294" s="322">
        <f t="shared" si="499"/>
        <v>0</v>
      </c>
      <c r="AP294" s="322">
        <f>IF(AZ$7=M294,$D294,0)</f>
        <v>0</v>
      </c>
      <c r="AQ294" s="322">
        <f t="shared" si="500"/>
        <v>0</v>
      </c>
      <c r="AR294" s="322">
        <f t="shared" si="500"/>
        <v>0</v>
      </c>
      <c r="AS294" s="322">
        <f t="shared" si="500"/>
        <v>0</v>
      </c>
      <c r="AT294" s="322">
        <f t="shared" si="500"/>
        <v>0</v>
      </c>
      <c r="AU294" s="322">
        <f>IF(AZ$7=M294,$M294,0)</f>
        <v>0</v>
      </c>
      <c r="AV294" s="322">
        <f t="shared" ref="AV294:AY294" si="505">IF(AV$7=H294,$I294,0)</f>
        <v>0</v>
      </c>
      <c r="AW294" s="322">
        <f t="shared" si="505"/>
        <v>0</v>
      </c>
      <c r="AX294" s="322">
        <f t="shared" si="505"/>
        <v>0</v>
      </c>
      <c r="AY294" s="322">
        <f t="shared" si="505"/>
        <v>0</v>
      </c>
      <c r="AZ294" s="322">
        <f>IF(AZ$7=M294,$I294,0)</f>
        <v>0</v>
      </c>
      <c r="BA294" s="326">
        <f>SUM(AV294:AZ294)</f>
        <v>0</v>
      </c>
      <c r="BB294" s="328">
        <f>BA294/AA294</f>
        <v>0</v>
      </c>
    </row>
    <row r="295" spans="1:136" s="261" customFormat="1" ht="108" hidden="1" x14ac:dyDescent="0.35">
      <c r="A295" s="288" t="s">
        <v>7</v>
      </c>
      <c r="B295" s="283" t="s">
        <v>444</v>
      </c>
      <c r="C295" s="288" t="s">
        <v>34</v>
      </c>
      <c r="D295" s="269" t="s">
        <v>10</v>
      </c>
      <c r="E295" s="284" t="s">
        <v>444</v>
      </c>
      <c r="F295" s="288" t="s">
        <v>34</v>
      </c>
      <c r="G295" s="284" t="s">
        <v>248</v>
      </c>
      <c r="H295" s="278" t="s">
        <v>697</v>
      </c>
      <c r="I295" s="268" t="s">
        <v>1269</v>
      </c>
      <c r="J295" s="269" t="s">
        <v>882</v>
      </c>
      <c r="K295" s="269" t="s">
        <v>880</v>
      </c>
      <c r="L295" s="269"/>
      <c r="M295" s="269" t="s">
        <v>845</v>
      </c>
      <c r="N295" s="285">
        <v>45565</v>
      </c>
      <c r="O295" s="285" t="s">
        <v>887</v>
      </c>
      <c r="P295" s="311" t="s">
        <v>10</v>
      </c>
      <c r="Q295" s="289" t="s">
        <v>24</v>
      </c>
      <c r="R295" s="289">
        <v>11</v>
      </c>
      <c r="S295" s="289" t="s">
        <v>33</v>
      </c>
      <c r="T295" s="289" t="s">
        <v>174</v>
      </c>
      <c r="U295" s="322">
        <v>1</v>
      </c>
      <c r="V295" s="326">
        <v>0</v>
      </c>
      <c r="W295" s="328">
        <v>0</v>
      </c>
      <c r="X295" s="260"/>
      <c r="Y295" s="260"/>
      <c r="Z295" s="260"/>
      <c r="AA295" s="281"/>
      <c r="AB295" s="281"/>
      <c r="AC295" s="281"/>
      <c r="AD295" s="281"/>
      <c r="AE295" s="281"/>
      <c r="AF295" s="281"/>
      <c r="AG295" s="281"/>
      <c r="AH295" s="281"/>
      <c r="AI295" s="281"/>
      <c r="AJ295" s="281"/>
      <c r="AK295" s="281"/>
      <c r="AL295" s="281"/>
      <c r="AM295" s="281"/>
      <c r="AN295" s="281"/>
      <c r="AO295" s="281"/>
      <c r="AP295" s="281"/>
      <c r="AQ295" s="281"/>
      <c r="AR295" s="281"/>
      <c r="AS295" s="281"/>
      <c r="AT295" s="281"/>
      <c r="AU295" s="281"/>
      <c r="AV295" s="260"/>
      <c r="AW295" s="260"/>
      <c r="AX295" s="260"/>
      <c r="AY295" s="260"/>
      <c r="AZ295" s="260"/>
      <c r="BA295" s="281"/>
      <c r="BB295" s="281"/>
    </row>
    <row r="296" spans="1:136" s="261" customFormat="1" ht="108" hidden="1" x14ac:dyDescent="0.35">
      <c r="A296" s="288" t="s">
        <v>7</v>
      </c>
      <c r="B296" s="283" t="s">
        <v>444</v>
      </c>
      <c r="C296" s="288" t="s">
        <v>34</v>
      </c>
      <c r="D296" s="269" t="s">
        <v>10</v>
      </c>
      <c r="E296" s="284" t="s">
        <v>444</v>
      </c>
      <c r="F296" s="288" t="s">
        <v>34</v>
      </c>
      <c r="G296" s="284" t="s">
        <v>248</v>
      </c>
      <c r="H296" s="278" t="s">
        <v>698</v>
      </c>
      <c r="I296" s="268" t="s">
        <v>1269</v>
      </c>
      <c r="J296" s="269" t="s">
        <v>882</v>
      </c>
      <c r="K296" s="269" t="s">
        <v>880</v>
      </c>
      <c r="L296" s="269"/>
      <c r="M296" s="269" t="s">
        <v>845</v>
      </c>
      <c r="N296" s="285">
        <v>45565</v>
      </c>
      <c r="O296" s="285" t="s">
        <v>887</v>
      </c>
      <c r="P296" s="311" t="s">
        <v>10</v>
      </c>
      <c r="Q296" s="289">
        <v>11</v>
      </c>
      <c r="R296" s="289" t="s">
        <v>33</v>
      </c>
      <c r="S296" s="289" t="s">
        <v>174</v>
      </c>
      <c r="T296" s="298">
        <v>1</v>
      </c>
      <c r="U296" s="281"/>
      <c r="V296" s="281"/>
      <c r="W296" s="281"/>
    </row>
    <row r="297" spans="1:136" s="261" customFormat="1" ht="108" hidden="1" x14ac:dyDescent="0.35">
      <c r="A297" s="514" t="s">
        <v>7</v>
      </c>
      <c r="B297" s="505" t="s">
        <v>444</v>
      </c>
      <c r="C297" s="514" t="s">
        <v>34</v>
      </c>
      <c r="D297" s="506" t="s">
        <v>10</v>
      </c>
      <c r="E297" s="507" t="s">
        <v>444</v>
      </c>
      <c r="F297" s="514" t="s">
        <v>34</v>
      </c>
      <c r="G297" s="507" t="s">
        <v>248</v>
      </c>
      <c r="H297" s="278" t="s">
        <v>700</v>
      </c>
      <c r="I297" s="508" t="s">
        <v>1269</v>
      </c>
      <c r="J297" s="506" t="s">
        <v>882</v>
      </c>
      <c r="K297" s="506" t="s">
        <v>880</v>
      </c>
      <c r="L297" s="269"/>
      <c r="M297" s="269" t="s">
        <v>845</v>
      </c>
      <c r="N297" s="509">
        <v>45565</v>
      </c>
      <c r="O297" s="509" t="s">
        <v>887</v>
      </c>
      <c r="P297" s="311" t="s">
        <v>10</v>
      </c>
      <c r="Q297" s="515" t="s">
        <v>33</v>
      </c>
      <c r="R297" s="515" t="s">
        <v>174</v>
      </c>
      <c r="S297" s="528">
        <v>1</v>
      </c>
      <c r="T297" s="511"/>
    </row>
    <row r="298" spans="1:136" s="339" customFormat="1" ht="90.75" customHeight="1" x14ac:dyDescent="0.35">
      <c r="A298" s="311" t="s">
        <v>7</v>
      </c>
      <c r="B298" s="311" t="s">
        <v>445</v>
      </c>
      <c r="C298" s="311" t="s">
        <v>38</v>
      </c>
      <c r="D298" s="340" t="s">
        <v>10</v>
      </c>
      <c r="E298" s="311" t="s">
        <v>445</v>
      </c>
      <c r="F298" s="311" t="s">
        <v>38</v>
      </c>
      <c r="G298" s="311" t="s">
        <v>186</v>
      </c>
      <c r="H298" s="340" t="s">
        <v>696</v>
      </c>
      <c r="I298" s="343">
        <v>1</v>
      </c>
      <c r="J298" s="340" t="s">
        <v>839</v>
      </c>
      <c r="K298" s="340" t="s">
        <v>1075</v>
      </c>
      <c r="L298" s="380"/>
      <c r="M298" s="370" t="s">
        <v>601</v>
      </c>
      <c r="N298" s="354">
        <v>45565</v>
      </c>
      <c r="O298" s="354" t="s">
        <v>887</v>
      </c>
      <c r="P298" s="392" t="s">
        <v>37</v>
      </c>
      <c r="Q298" s="311" t="s">
        <v>39</v>
      </c>
      <c r="R298" s="311" t="s">
        <v>16</v>
      </c>
      <c r="S298" s="311">
        <v>1</v>
      </c>
      <c r="T298" s="311" t="s">
        <v>36</v>
      </c>
      <c r="U298" s="311" t="s">
        <v>175</v>
      </c>
      <c r="V298" s="311">
        <v>1</v>
      </c>
      <c r="W298" s="320">
        <v>0</v>
      </c>
      <c r="X298" s="320">
        <v>1</v>
      </c>
      <c r="Y298" s="320">
        <v>0</v>
      </c>
      <c r="Z298" s="320">
        <v>1</v>
      </c>
      <c r="AA298" s="464">
        <f>SUM(V298:Z298)</f>
        <v>3</v>
      </c>
      <c r="AB298" s="322" t="str">
        <f t="shared" ref="AB298:AE299" si="506">IF(AV$7=H298,$K298,0)</f>
        <v xml:space="preserve">The Draft 2020 305(b)/303(d) Water Quality Assessment Integrated Report was released on June 8, 2020 drafted and this includes chapter 5 "Nonpoint Source Assessment". The document can be found here: https://www.deq.virginia.gov/Programs/Water/WaterQualityInformationTMDLs/WaterQualityAssessments/2020305(b)303(d)IntegratedReport.aspx </v>
      </c>
      <c r="AC298" s="322">
        <f t="shared" si="506"/>
        <v>0</v>
      </c>
      <c r="AD298" s="322">
        <f t="shared" si="506"/>
        <v>0</v>
      </c>
      <c r="AE298" s="322">
        <f t="shared" si="506"/>
        <v>0</v>
      </c>
      <c r="AF298" s="322">
        <f>IF(AZ$7=M298,$K298,0)</f>
        <v>0</v>
      </c>
      <c r="AG298" s="364" t="str">
        <f t="shared" ref="AG298:AJ299" si="507">IF(AV$7=H298,$J298,0)</f>
        <v>Active</v>
      </c>
      <c r="AH298" s="322">
        <f t="shared" si="507"/>
        <v>0</v>
      </c>
      <c r="AI298" s="322">
        <f t="shared" si="507"/>
        <v>0</v>
      </c>
      <c r="AJ298" s="322">
        <f t="shared" si="507"/>
        <v>0</v>
      </c>
      <c r="AK298" s="322">
        <f>IF(AZ$7=M298,$J298,0)</f>
        <v>0</v>
      </c>
      <c r="AL298" s="364" t="str">
        <f t="shared" ref="AL298:AO299" si="508">IF(AV$7=H298,$D298,0)</f>
        <v>DEQ</v>
      </c>
      <c r="AM298" s="322">
        <f t="shared" si="508"/>
        <v>0</v>
      </c>
      <c r="AN298" s="322">
        <f t="shared" si="508"/>
        <v>0</v>
      </c>
      <c r="AO298" s="322">
        <f t="shared" si="508"/>
        <v>0</v>
      </c>
      <c r="AP298" s="322">
        <f>IF(AZ$7=M298,$D298,0)</f>
        <v>0</v>
      </c>
      <c r="AQ298" s="322" t="str">
        <f t="shared" ref="AQ298:AT299" si="509">IF(AV$7=H298,$M298,0)</f>
        <v>Nicole Sandberg</v>
      </c>
      <c r="AR298" s="322">
        <f t="shared" si="509"/>
        <v>0</v>
      </c>
      <c r="AS298" s="322">
        <f t="shared" si="509"/>
        <v>0</v>
      </c>
      <c r="AT298" s="322">
        <f t="shared" si="509"/>
        <v>0</v>
      </c>
      <c r="AU298" s="322">
        <f>IF(AZ$7=M298,$M298,0)</f>
        <v>0</v>
      </c>
      <c r="AV298" s="461">
        <f t="shared" ref="AV298" si="510">IF(AV$7=H298,$I298,0)</f>
        <v>1</v>
      </c>
      <c r="AW298" s="298">
        <f t="shared" ref="AW298" si="511">IF(AW$7=I298,$I298,0)</f>
        <v>0</v>
      </c>
      <c r="AX298" s="298">
        <f t="shared" ref="AX298" si="512">IF(AX$7=J298,$I298,0)</f>
        <v>0</v>
      </c>
      <c r="AY298" s="298">
        <f t="shared" ref="AY298" si="513">IF(AY$7=K298,$I298,0)</f>
        <v>0</v>
      </c>
      <c r="AZ298" s="372">
        <f>IF(AZ$7=M298,$I298,0)</f>
        <v>0</v>
      </c>
      <c r="BA298" s="466">
        <f>SUM(AV298:AZ298)</f>
        <v>1</v>
      </c>
      <c r="BB298" s="434">
        <f>BA298/AA298</f>
        <v>0.33333333333333331</v>
      </c>
      <c r="BC298" s="273"/>
      <c r="BD298" s="273"/>
      <c r="BE298" s="273"/>
      <c r="BF298" s="273"/>
      <c r="BG298" s="273"/>
      <c r="BH298" s="273"/>
      <c r="BI298" s="273"/>
      <c r="BJ298" s="273"/>
      <c r="BK298" s="273"/>
      <c r="BL298" s="273"/>
      <c r="BM298" s="273"/>
      <c r="BN298" s="273"/>
      <c r="BO298" s="273"/>
      <c r="BP298" s="273"/>
      <c r="BQ298" s="273"/>
      <c r="BR298" s="273"/>
      <c r="BS298" s="273"/>
      <c r="BT298" s="273"/>
      <c r="BU298" s="273"/>
      <c r="BV298" s="273"/>
      <c r="BW298" s="273"/>
      <c r="BX298" s="273"/>
      <c r="BY298" s="273"/>
      <c r="BZ298" s="273"/>
      <c r="CA298" s="273"/>
      <c r="CB298" s="273"/>
      <c r="CC298" s="273"/>
      <c r="CD298" s="273"/>
      <c r="CE298" s="273"/>
      <c r="CF298" s="273"/>
      <c r="CG298" s="273"/>
      <c r="CH298" s="273"/>
      <c r="CI298" s="273"/>
      <c r="CJ298" s="273"/>
      <c r="CK298" s="273"/>
      <c r="CL298" s="273"/>
      <c r="CM298" s="273"/>
      <c r="CN298" s="273"/>
      <c r="CO298" s="273"/>
      <c r="CP298" s="273"/>
      <c r="CQ298" s="273"/>
      <c r="CR298" s="273"/>
      <c r="CS298" s="273"/>
      <c r="CT298" s="273"/>
      <c r="CU298" s="273"/>
      <c r="CV298" s="273"/>
      <c r="CW298" s="273"/>
      <c r="CX298" s="273"/>
      <c r="CY298" s="273"/>
      <c r="CZ298" s="273"/>
      <c r="DA298" s="273"/>
      <c r="DB298" s="273"/>
      <c r="DC298" s="273"/>
      <c r="DD298" s="273"/>
      <c r="DE298" s="273"/>
      <c r="DF298" s="273"/>
      <c r="DG298" s="273"/>
      <c r="DH298" s="273"/>
      <c r="DI298" s="273"/>
      <c r="DJ298" s="273"/>
      <c r="DK298" s="273"/>
      <c r="DL298" s="273"/>
      <c r="DM298" s="273"/>
      <c r="DN298" s="273"/>
      <c r="DO298" s="273"/>
      <c r="DP298" s="273"/>
      <c r="DQ298" s="273"/>
      <c r="DR298" s="273"/>
      <c r="DS298" s="273"/>
      <c r="DT298" s="273"/>
      <c r="DU298" s="273"/>
      <c r="DV298" s="273"/>
      <c r="DW298" s="273"/>
      <c r="DX298" s="273"/>
      <c r="DY298" s="273"/>
      <c r="DZ298" s="273"/>
      <c r="EA298" s="273"/>
      <c r="EB298" s="273"/>
      <c r="EC298" s="273"/>
      <c r="ED298" s="273"/>
      <c r="EE298" s="273"/>
      <c r="EF298" s="273"/>
    </row>
    <row r="299" spans="1:136" s="261" customFormat="1" ht="96" hidden="1" x14ac:dyDescent="0.35">
      <c r="A299" s="409" t="s">
        <v>7</v>
      </c>
      <c r="B299" s="396" t="s">
        <v>445</v>
      </c>
      <c r="C299" s="409" t="s">
        <v>38</v>
      </c>
      <c r="D299" s="397" t="s">
        <v>10</v>
      </c>
      <c r="E299" s="398" t="s">
        <v>445</v>
      </c>
      <c r="F299" s="409" t="s">
        <v>38</v>
      </c>
      <c r="G299" s="398" t="s">
        <v>186</v>
      </c>
      <c r="H299" s="400" t="s">
        <v>699</v>
      </c>
      <c r="I299" s="401" t="s">
        <v>1269</v>
      </c>
      <c r="J299" s="397" t="s">
        <v>882</v>
      </c>
      <c r="K299" s="397" t="s">
        <v>880</v>
      </c>
      <c r="L299" s="269"/>
      <c r="M299" s="269" t="s">
        <v>845</v>
      </c>
      <c r="N299" s="402">
        <v>45565</v>
      </c>
      <c r="O299" s="402" t="s">
        <v>887</v>
      </c>
      <c r="P299" s="311" t="s">
        <v>37</v>
      </c>
      <c r="Q299" s="404" t="s">
        <v>39</v>
      </c>
      <c r="R299" s="404" t="s">
        <v>16</v>
      </c>
      <c r="S299" s="404">
        <v>1</v>
      </c>
      <c r="T299" s="404" t="s">
        <v>36</v>
      </c>
      <c r="U299" s="320" t="s">
        <v>175</v>
      </c>
      <c r="V299" s="320">
        <v>1</v>
      </c>
      <c r="W299" s="320">
        <v>0</v>
      </c>
      <c r="X299" s="320">
        <v>1</v>
      </c>
      <c r="Y299" s="320">
        <v>0</v>
      </c>
      <c r="Z299" s="320">
        <v>1</v>
      </c>
      <c r="AA299" s="322">
        <f>SUM(V299:Z299)</f>
        <v>3</v>
      </c>
      <c r="AB299" s="322">
        <f t="shared" si="506"/>
        <v>0</v>
      </c>
      <c r="AC299" s="322">
        <f t="shared" si="506"/>
        <v>0</v>
      </c>
      <c r="AD299" s="322">
        <f t="shared" si="506"/>
        <v>0</v>
      </c>
      <c r="AE299" s="322">
        <f t="shared" si="506"/>
        <v>0</v>
      </c>
      <c r="AF299" s="322">
        <f>IF(AZ$7=M299,$K299,0)</f>
        <v>0</v>
      </c>
      <c r="AG299" s="322">
        <f t="shared" si="507"/>
        <v>0</v>
      </c>
      <c r="AH299" s="322">
        <f t="shared" si="507"/>
        <v>0</v>
      </c>
      <c r="AI299" s="322">
        <f t="shared" si="507"/>
        <v>0</v>
      </c>
      <c r="AJ299" s="322">
        <f t="shared" si="507"/>
        <v>0</v>
      </c>
      <c r="AK299" s="322">
        <f>IF(AZ$7=M299,$J299,0)</f>
        <v>0</v>
      </c>
      <c r="AL299" s="322">
        <f t="shared" si="508"/>
        <v>0</v>
      </c>
      <c r="AM299" s="322">
        <f t="shared" si="508"/>
        <v>0</v>
      </c>
      <c r="AN299" s="322">
        <f t="shared" si="508"/>
        <v>0</v>
      </c>
      <c r="AO299" s="322">
        <f t="shared" si="508"/>
        <v>0</v>
      </c>
      <c r="AP299" s="322">
        <f>IF(AZ$7=M299,$D299,0)</f>
        <v>0</v>
      </c>
      <c r="AQ299" s="322">
        <f t="shared" si="509"/>
        <v>0</v>
      </c>
      <c r="AR299" s="322">
        <f t="shared" si="509"/>
        <v>0</v>
      </c>
      <c r="AS299" s="322">
        <f t="shared" si="509"/>
        <v>0</v>
      </c>
      <c r="AT299" s="322">
        <f t="shared" si="509"/>
        <v>0</v>
      </c>
      <c r="AU299" s="322">
        <f>IF(AZ$7=M299,$M299,0)</f>
        <v>0</v>
      </c>
      <c r="AV299" s="322">
        <f t="shared" ref="AV299:AY299" si="514">IF(AV$7=H299,$I299,0)</f>
        <v>0</v>
      </c>
      <c r="AW299" s="322">
        <f t="shared" si="514"/>
        <v>0</v>
      </c>
      <c r="AX299" s="322">
        <f t="shared" si="514"/>
        <v>0</v>
      </c>
      <c r="AY299" s="322">
        <f t="shared" si="514"/>
        <v>0</v>
      </c>
      <c r="AZ299" s="322">
        <f>IF(AZ$7=M299,$I299,0)</f>
        <v>0</v>
      </c>
      <c r="BA299" s="326">
        <f>SUM(AV299:AZ299)</f>
        <v>0</v>
      </c>
      <c r="BB299" s="328">
        <f>BA299/AA299</f>
        <v>0</v>
      </c>
    </row>
    <row r="300" spans="1:136" s="261" customFormat="1" ht="96" hidden="1" x14ac:dyDescent="0.35">
      <c r="A300" s="288" t="s">
        <v>7</v>
      </c>
      <c r="B300" s="283" t="s">
        <v>445</v>
      </c>
      <c r="C300" s="288" t="s">
        <v>38</v>
      </c>
      <c r="D300" s="269" t="s">
        <v>10</v>
      </c>
      <c r="E300" s="284" t="s">
        <v>445</v>
      </c>
      <c r="F300" s="288" t="s">
        <v>38</v>
      </c>
      <c r="G300" s="284" t="s">
        <v>186</v>
      </c>
      <c r="H300" s="278" t="s">
        <v>697</v>
      </c>
      <c r="I300" s="268" t="s">
        <v>1269</v>
      </c>
      <c r="J300" s="269" t="s">
        <v>882</v>
      </c>
      <c r="K300" s="269" t="s">
        <v>880</v>
      </c>
      <c r="L300" s="269"/>
      <c r="M300" s="269" t="s">
        <v>845</v>
      </c>
      <c r="N300" s="285">
        <v>45565</v>
      </c>
      <c r="O300" s="285" t="s">
        <v>887</v>
      </c>
      <c r="P300" s="311" t="s">
        <v>37</v>
      </c>
      <c r="Q300" s="289" t="s">
        <v>16</v>
      </c>
      <c r="R300" s="289">
        <v>1</v>
      </c>
      <c r="S300" s="289" t="s">
        <v>36</v>
      </c>
      <c r="T300" s="289" t="s">
        <v>175</v>
      </c>
      <c r="U300" s="322">
        <v>3</v>
      </c>
      <c r="V300" s="326">
        <v>0</v>
      </c>
      <c r="W300" s="328">
        <v>0</v>
      </c>
      <c r="X300" s="260"/>
      <c r="Y300" s="260"/>
      <c r="Z300" s="260"/>
      <c r="AA300" s="281"/>
      <c r="AB300" s="281"/>
      <c r="AC300" s="281"/>
      <c r="AD300" s="281"/>
      <c r="AE300" s="281"/>
      <c r="AF300" s="281"/>
      <c r="AG300" s="281"/>
      <c r="AH300" s="281"/>
      <c r="AI300" s="281"/>
      <c r="AJ300" s="281"/>
      <c r="AK300" s="281"/>
      <c r="AL300" s="281"/>
      <c r="AM300" s="281"/>
      <c r="AN300" s="281"/>
      <c r="AO300" s="281"/>
      <c r="AP300" s="281"/>
      <c r="AQ300" s="281"/>
      <c r="AR300" s="281"/>
      <c r="AS300" s="281"/>
      <c r="AT300" s="281"/>
      <c r="AU300" s="281"/>
      <c r="AV300" s="260"/>
      <c r="AW300" s="260"/>
      <c r="AX300" s="260"/>
      <c r="AY300" s="260"/>
      <c r="AZ300" s="260"/>
      <c r="BA300" s="281"/>
      <c r="BB300" s="281"/>
    </row>
    <row r="301" spans="1:136" s="261" customFormat="1" ht="96" hidden="1" x14ac:dyDescent="0.35">
      <c r="A301" s="288" t="s">
        <v>7</v>
      </c>
      <c r="B301" s="283" t="s">
        <v>445</v>
      </c>
      <c r="C301" s="288" t="s">
        <v>38</v>
      </c>
      <c r="D301" s="269" t="s">
        <v>10</v>
      </c>
      <c r="E301" s="284" t="s">
        <v>445</v>
      </c>
      <c r="F301" s="288" t="s">
        <v>38</v>
      </c>
      <c r="G301" s="284" t="s">
        <v>186</v>
      </c>
      <c r="H301" s="278" t="s">
        <v>698</v>
      </c>
      <c r="I301" s="268" t="s">
        <v>1269</v>
      </c>
      <c r="J301" s="269" t="s">
        <v>882</v>
      </c>
      <c r="K301" s="269" t="s">
        <v>880</v>
      </c>
      <c r="L301" s="269"/>
      <c r="M301" s="269" t="s">
        <v>845</v>
      </c>
      <c r="N301" s="285">
        <v>45565</v>
      </c>
      <c r="O301" s="285" t="s">
        <v>887</v>
      </c>
      <c r="P301" s="311" t="s">
        <v>37</v>
      </c>
      <c r="Q301" s="289">
        <v>1</v>
      </c>
      <c r="R301" s="289" t="s">
        <v>36</v>
      </c>
      <c r="S301" s="289" t="s">
        <v>175</v>
      </c>
      <c r="T301" s="298">
        <v>3</v>
      </c>
      <c r="U301" s="281"/>
      <c r="V301" s="281"/>
      <c r="W301" s="281"/>
    </row>
    <row r="302" spans="1:136" s="261" customFormat="1" ht="96" hidden="1" x14ac:dyDescent="0.35">
      <c r="A302" s="514" t="s">
        <v>7</v>
      </c>
      <c r="B302" s="505" t="s">
        <v>445</v>
      </c>
      <c r="C302" s="514" t="s">
        <v>38</v>
      </c>
      <c r="D302" s="506" t="s">
        <v>10</v>
      </c>
      <c r="E302" s="507" t="s">
        <v>445</v>
      </c>
      <c r="F302" s="514" t="s">
        <v>38</v>
      </c>
      <c r="G302" s="507" t="s">
        <v>186</v>
      </c>
      <c r="H302" s="278" t="s">
        <v>700</v>
      </c>
      <c r="I302" s="508" t="s">
        <v>1269</v>
      </c>
      <c r="J302" s="506" t="s">
        <v>882</v>
      </c>
      <c r="K302" s="506" t="s">
        <v>880</v>
      </c>
      <c r="L302" s="269"/>
      <c r="M302" s="269" t="s">
        <v>845</v>
      </c>
      <c r="N302" s="509">
        <v>45565</v>
      </c>
      <c r="O302" s="509" t="s">
        <v>887</v>
      </c>
      <c r="P302" s="311" t="s">
        <v>37</v>
      </c>
      <c r="Q302" s="515" t="s">
        <v>36</v>
      </c>
      <c r="R302" s="515" t="s">
        <v>175</v>
      </c>
      <c r="S302" s="528">
        <v>3</v>
      </c>
      <c r="T302" s="511"/>
    </row>
    <row r="303" spans="1:136" s="339" customFormat="1" ht="72" customHeight="1" x14ac:dyDescent="0.35">
      <c r="A303" s="311" t="s">
        <v>7</v>
      </c>
      <c r="B303" s="311" t="s">
        <v>779</v>
      </c>
      <c r="C303" s="311" t="s">
        <v>204</v>
      </c>
      <c r="D303" s="340" t="s">
        <v>10</v>
      </c>
      <c r="E303" s="311" t="s">
        <v>456</v>
      </c>
      <c r="F303" s="311" t="s">
        <v>1087</v>
      </c>
      <c r="G303" s="311" t="s">
        <v>214</v>
      </c>
      <c r="H303" s="340" t="s">
        <v>696</v>
      </c>
      <c r="I303" s="343">
        <v>1</v>
      </c>
      <c r="J303" s="340" t="s">
        <v>839</v>
      </c>
      <c r="K303" s="340" t="s">
        <v>1084</v>
      </c>
      <c r="L303" s="380"/>
      <c r="M303" s="370" t="s">
        <v>601</v>
      </c>
      <c r="N303" s="354">
        <v>45565</v>
      </c>
      <c r="O303" s="354" t="s">
        <v>888</v>
      </c>
      <c r="P303" s="392" t="s">
        <v>41</v>
      </c>
      <c r="Q303" s="311" t="s">
        <v>42</v>
      </c>
      <c r="R303" s="311" t="s">
        <v>24</v>
      </c>
      <c r="S303" s="311">
        <v>9</v>
      </c>
      <c r="T303" s="311" t="s">
        <v>40</v>
      </c>
      <c r="U303" s="311" t="s">
        <v>175</v>
      </c>
      <c r="V303" s="311">
        <v>1</v>
      </c>
      <c r="W303" s="320">
        <v>1</v>
      </c>
      <c r="X303" s="320">
        <v>1</v>
      </c>
      <c r="Y303" s="320">
        <v>1</v>
      </c>
      <c r="Z303" s="320">
        <v>1</v>
      </c>
      <c r="AA303" s="464">
        <f>SUM(V303:Z303)</f>
        <v>5</v>
      </c>
      <c r="AB303" s="322" t="str">
        <f t="shared" ref="AB303:AE304" si="515">IF(AV$7=H303,$K303,0)</f>
        <v>VA DEQ entered pollution reduction information in GRTS to meet the February 28, 2020 deadline. This included information for N, P, S and bacteria</v>
      </c>
      <c r="AC303" s="322">
        <f t="shared" si="515"/>
        <v>0</v>
      </c>
      <c r="AD303" s="322">
        <f t="shared" si="515"/>
        <v>0</v>
      </c>
      <c r="AE303" s="322">
        <f t="shared" si="515"/>
        <v>0</v>
      </c>
      <c r="AF303" s="322">
        <f>IF(AZ$7=M303,$K303,0)</f>
        <v>0</v>
      </c>
      <c r="AG303" s="364" t="str">
        <f t="shared" ref="AG303:AJ304" si="516">IF(AV$7=H303,$J303,0)</f>
        <v>Active</v>
      </c>
      <c r="AH303" s="322">
        <f t="shared" si="516"/>
        <v>0</v>
      </c>
      <c r="AI303" s="322">
        <f t="shared" si="516"/>
        <v>0</v>
      </c>
      <c r="AJ303" s="322">
        <f t="shared" si="516"/>
        <v>0</v>
      </c>
      <c r="AK303" s="322">
        <f>IF(AZ$7=M303,$J303,0)</f>
        <v>0</v>
      </c>
      <c r="AL303" s="364" t="str">
        <f t="shared" ref="AL303:AO304" si="517">IF(AV$7=H303,$D303,0)</f>
        <v>DEQ</v>
      </c>
      <c r="AM303" s="322">
        <f t="shared" si="517"/>
        <v>0</v>
      </c>
      <c r="AN303" s="322">
        <f t="shared" si="517"/>
        <v>0</v>
      </c>
      <c r="AO303" s="322">
        <f t="shared" si="517"/>
        <v>0</v>
      </c>
      <c r="AP303" s="322">
        <f>IF(AZ$7=M303,$D303,0)</f>
        <v>0</v>
      </c>
      <c r="AQ303" s="322" t="str">
        <f t="shared" ref="AQ303:AT304" si="518">IF(AV$7=H303,$M303,0)</f>
        <v>Nicole Sandberg</v>
      </c>
      <c r="AR303" s="322">
        <f t="shared" si="518"/>
        <v>0</v>
      </c>
      <c r="AS303" s="322">
        <f t="shared" si="518"/>
        <v>0</v>
      </c>
      <c r="AT303" s="322">
        <f t="shared" si="518"/>
        <v>0</v>
      </c>
      <c r="AU303" s="322">
        <f>IF(AZ$7=M303,$M303,0)</f>
        <v>0</v>
      </c>
      <c r="AV303" s="461">
        <f t="shared" ref="AV303" si="519">IF(AV$7=H303,$I303,0)</f>
        <v>1</v>
      </c>
      <c r="AW303" s="298">
        <f t="shared" ref="AW303" si="520">IF(AW$7=I303,$I303,0)</f>
        <v>0</v>
      </c>
      <c r="AX303" s="298">
        <f t="shared" ref="AX303" si="521">IF(AX$7=J303,$I303,0)</f>
        <v>0</v>
      </c>
      <c r="AY303" s="298">
        <f t="shared" ref="AY303" si="522">IF(AY$7=K303,$I303,0)</f>
        <v>0</v>
      </c>
      <c r="AZ303" s="372">
        <f>IF(AZ$7=M303,$I303,0)</f>
        <v>0</v>
      </c>
      <c r="BA303" s="466">
        <f>SUM(AV303:AZ303)</f>
        <v>1</v>
      </c>
      <c r="BB303" s="434">
        <f>BA303/AA303</f>
        <v>0.2</v>
      </c>
      <c r="BC303" s="273"/>
      <c r="BD303" s="273"/>
      <c r="BE303" s="273"/>
      <c r="BF303" s="273"/>
      <c r="BG303" s="273"/>
      <c r="BH303" s="273"/>
      <c r="BI303" s="273"/>
      <c r="BJ303" s="273"/>
      <c r="BK303" s="273"/>
      <c r="BL303" s="273"/>
      <c r="BM303" s="273"/>
      <c r="BN303" s="273"/>
      <c r="BO303" s="273"/>
      <c r="BP303" s="273"/>
      <c r="BQ303" s="273"/>
      <c r="BR303" s="273"/>
      <c r="BS303" s="273"/>
      <c r="BT303" s="273"/>
      <c r="BU303" s="273"/>
      <c r="BV303" s="273"/>
      <c r="BW303" s="273"/>
      <c r="BX303" s="273"/>
      <c r="BY303" s="273"/>
      <c r="BZ303" s="273"/>
      <c r="CA303" s="273"/>
      <c r="CB303" s="273"/>
      <c r="CC303" s="273"/>
      <c r="CD303" s="273"/>
      <c r="CE303" s="273"/>
      <c r="CF303" s="273"/>
      <c r="CG303" s="273"/>
      <c r="CH303" s="273"/>
      <c r="CI303" s="273"/>
      <c r="CJ303" s="273"/>
      <c r="CK303" s="273"/>
      <c r="CL303" s="273"/>
      <c r="CM303" s="273"/>
      <c r="CN303" s="273"/>
      <c r="CO303" s="273"/>
      <c r="CP303" s="273"/>
      <c r="CQ303" s="273"/>
      <c r="CR303" s="273"/>
      <c r="CS303" s="273"/>
      <c r="CT303" s="273"/>
      <c r="CU303" s="273"/>
      <c r="CV303" s="273"/>
      <c r="CW303" s="273"/>
      <c r="CX303" s="273"/>
      <c r="CY303" s="273"/>
      <c r="CZ303" s="273"/>
      <c r="DA303" s="273"/>
      <c r="DB303" s="273"/>
      <c r="DC303" s="273"/>
      <c r="DD303" s="273"/>
      <c r="DE303" s="273"/>
      <c r="DF303" s="273"/>
      <c r="DG303" s="273"/>
      <c r="DH303" s="273"/>
      <c r="DI303" s="273"/>
      <c r="DJ303" s="273"/>
      <c r="DK303" s="273"/>
      <c r="DL303" s="273"/>
      <c r="DM303" s="273"/>
      <c r="DN303" s="273"/>
      <c r="DO303" s="273"/>
      <c r="DP303" s="273"/>
      <c r="DQ303" s="273"/>
      <c r="DR303" s="273"/>
      <c r="DS303" s="273"/>
      <c r="DT303" s="273"/>
      <c r="DU303" s="273"/>
      <c r="DV303" s="273"/>
      <c r="DW303" s="273"/>
      <c r="DX303" s="273"/>
      <c r="DY303" s="273"/>
      <c r="DZ303" s="273"/>
      <c r="EA303" s="273"/>
      <c r="EB303" s="273"/>
      <c r="EC303" s="273"/>
      <c r="ED303" s="273"/>
      <c r="EE303" s="273"/>
      <c r="EF303" s="273"/>
    </row>
    <row r="304" spans="1:136" s="261" customFormat="1" ht="60" hidden="1" x14ac:dyDescent="0.35">
      <c r="A304" s="409" t="s">
        <v>7</v>
      </c>
      <c r="B304" s="396" t="s">
        <v>779</v>
      </c>
      <c r="C304" s="409" t="s">
        <v>204</v>
      </c>
      <c r="D304" s="397" t="s">
        <v>10</v>
      </c>
      <c r="E304" s="398" t="s">
        <v>456</v>
      </c>
      <c r="F304" s="409" t="s">
        <v>582</v>
      </c>
      <c r="G304" s="398" t="s">
        <v>214</v>
      </c>
      <c r="H304" s="400" t="s">
        <v>699</v>
      </c>
      <c r="I304" s="401" t="s">
        <v>1269</v>
      </c>
      <c r="J304" s="397" t="s">
        <v>882</v>
      </c>
      <c r="K304" s="397" t="s">
        <v>880</v>
      </c>
      <c r="L304" s="269"/>
      <c r="M304" s="269" t="s">
        <v>845</v>
      </c>
      <c r="N304" s="402">
        <v>45565</v>
      </c>
      <c r="O304" s="402" t="s">
        <v>888</v>
      </c>
      <c r="P304" s="311" t="s">
        <v>41</v>
      </c>
      <c r="Q304" s="404" t="s">
        <v>42</v>
      </c>
      <c r="R304" s="404" t="s">
        <v>24</v>
      </c>
      <c r="S304" s="404">
        <v>9</v>
      </c>
      <c r="T304" s="320" t="s">
        <v>40</v>
      </c>
      <c r="U304" s="320" t="s">
        <v>175</v>
      </c>
      <c r="V304" s="320">
        <v>1</v>
      </c>
      <c r="W304" s="320">
        <v>1</v>
      </c>
      <c r="X304" s="320">
        <v>1</v>
      </c>
      <c r="Y304" s="320">
        <v>1</v>
      </c>
      <c r="Z304" s="320">
        <v>1</v>
      </c>
      <c r="AA304" s="322">
        <f>SUM(V304:Z304)</f>
        <v>5</v>
      </c>
      <c r="AB304" s="322">
        <f t="shared" si="515"/>
        <v>0</v>
      </c>
      <c r="AC304" s="322">
        <f t="shared" si="515"/>
        <v>0</v>
      </c>
      <c r="AD304" s="322">
        <f t="shared" si="515"/>
        <v>0</v>
      </c>
      <c r="AE304" s="322">
        <f t="shared" si="515"/>
        <v>0</v>
      </c>
      <c r="AF304" s="322">
        <f>IF(AZ$7=M304,$K304,0)</f>
        <v>0</v>
      </c>
      <c r="AG304" s="322">
        <f t="shared" si="516"/>
        <v>0</v>
      </c>
      <c r="AH304" s="322">
        <f t="shared" si="516"/>
        <v>0</v>
      </c>
      <c r="AI304" s="322">
        <f t="shared" si="516"/>
        <v>0</v>
      </c>
      <c r="AJ304" s="322">
        <f t="shared" si="516"/>
        <v>0</v>
      </c>
      <c r="AK304" s="322">
        <f>IF(AZ$7=M304,$J304,0)</f>
        <v>0</v>
      </c>
      <c r="AL304" s="322">
        <f t="shared" si="517"/>
        <v>0</v>
      </c>
      <c r="AM304" s="322">
        <f t="shared" si="517"/>
        <v>0</v>
      </c>
      <c r="AN304" s="322">
        <f t="shared" si="517"/>
        <v>0</v>
      </c>
      <c r="AO304" s="322">
        <f t="shared" si="517"/>
        <v>0</v>
      </c>
      <c r="AP304" s="322">
        <f>IF(AZ$7=M304,$D304,0)</f>
        <v>0</v>
      </c>
      <c r="AQ304" s="322">
        <f t="shared" si="518"/>
        <v>0</v>
      </c>
      <c r="AR304" s="322">
        <f t="shared" si="518"/>
        <v>0</v>
      </c>
      <c r="AS304" s="322">
        <f t="shared" si="518"/>
        <v>0</v>
      </c>
      <c r="AT304" s="322">
        <f t="shared" si="518"/>
        <v>0</v>
      </c>
      <c r="AU304" s="322">
        <f>IF(AZ$7=M304,$M304,0)</f>
        <v>0</v>
      </c>
      <c r="AV304" s="322">
        <f t="shared" ref="AV304:AY304" si="523">IF(AV$7=H304,$I304,0)</f>
        <v>0</v>
      </c>
      <c r="AW304" s="322">
        <f t="shared" si="523"/>
        <v>0</v>
      </c>
      <c r="AX304" s="322">
        <f t="shared" si="523"/>
        <v>0</v>
      </c>
      <c r="AY304" s="322">
        <f t="shared" si="523"/>
        <v>0</v>
      </c>
      <c r="AZ304" s="322">
        <f>IF(AZ$7=M304,$I304,0)</f>
        <v>0</v>
      </c>
      <c r="BA304" s="326">
        <f>SUM(AV304:AZ304)</f>
        <v>0</v>
      </c>
      <c r="BB304" s="328">
        <f>BA304/AA304</f>
        <v>0</v>
      </c>
    </row>
    <row r="305" spans="1:136" s="261" customFormat="1" ht="60" hidden="1" x14ac:dyDescent="0.35">
      <c r="A305" s="288" t="s">
        <v>7</v>
      </c>
      <c r="B305" s="283" t="s">
        <v>779</v>
      </c>
      <c r="C305" s="288" t="s">
        <v>204</v>
      </c>
      <c r="D305" s="269" t="s">
        <v>10</v>
      </c>
      <c r="E305" s="284" t="s">
        <v>456</v>
      </c>
      <c r="F305" s="288" t="s">
        <v>582</v>
      </c>
      <c r="G305" s="284" t="s">
        <v>214</v>
      </c>
      <c r="H305" s="278" t="s">
        <v>697</v>
      </c>
      <c r="I305" s="268" t="s">
        <v>1269</v>
      </c>
      <c r="J305" s="269" t="s">
        <v>882</v>
      </c>
      <c r="K305" s="269" t="s">
        <v>880</v>
      </c>
      <c r="L305" s="269"/>
      <c r="M305" s="269" t="s">
        <v>845</v>
      </c>
      <c r="N305" s="285">
        <v>45565</v>
      </c>
      <c r="O305" s="285" t="s">
        <v>888</v>
      </c>
      <c r="P305" s="311" t="s">
        <v>41</v>
      </c>
      <c r="Q305" s="289" t="s">
        <v>24</v>
      </c>
      <c r="R305" s="289">
        <v>9</v>
      </c>
      <c r="S305" s="289" t="s">
        <v>40</v>
      </c>
      <c r="T305" s="320" t="s">
        <v>175</v>
      </c>
      <c r="U305" s="322">
        <v>5</v>
      </c>
      <c r="V305" s="326">
        <v>0</v>
      </c>
      <c r="W305" s="328">
        <v>0</v>
      </c>
      <c r="X305" s="260"/>
      <c r="Y305" s="260"/>
      <c r="Z305" s="260"/>
      <c r="AA305" s="281"/>
      <c r="AB305" s="281"/>
      <c r="AC305" s="281"/>
      <c r="AD305" s="281"/>
      <c r="AE305" s="281"/>
      <c r="AF305" s="281"/>
      <c r="AG305" s="281"/>
      <c r="AH305" s="281"/>
      <c r="AI305" s="281"/>
      <c r="AJ305" s="281"/>
      <c r="AK305" s="281"/>
      <c r="AL305" s="281"/>
      <c r="AM305" s="281"/>
      <c r="AN305" s="281"/>
      <c r="AO305" s="281"/>
      <c r="AP305" s="281"/>
      <c r="AQ305" s="281"/>
      <c r="AR305" s="281"/>
      <c r="AS305" s="281"/>
      <c r="AT305" s="281"/>
      <c r="AU305" s="281"/>
      <c r="AV305" s="260"/>
      <c r="AW305" s="260"/>
      <c r="AX305" s="260"/>
      <c r="AY305" s="260"/>
      <c r="AZ305" s="260"/>
      <c r="BA305" s="281"/>
      <c r="BB305" s="281"/>
    </row>
    <row r="306" spans="1:136" s="261" customFormat="1" ht="60" hidden="1" x14ac:dyDescent="0.35">
      <c r="A306" s="288" t="s">
        <v>7</v>
      </c>
      <c r="B306" s="283" t="s">
        <v>779</v>
      </c>
      <c r="C306" s="288" t="s">
        <v>204</v>
      </c>
      <c r="D306" s="269" t="s">
        <v>10</v>
      </c>
      <c r="E306" s="284" t="s">
        <v>456</v>
      </c>
      <c r="F306" s="288" t="s">
        <v>582</v>
      </c>
      <c r="G306" s="284" t="s">
        <v>214</v>
      </c>
      <c r="H306" s="278" t="s">
        <v>698</v>
      </c>
      <c r="I306" s="268" t="s">
        <v>1269</v>
      </c>
      <c r="J306" s="269" t="s">
        <v>882</v>
      </c>
      <c r="K306" s="269" t="s">
        <v>880</v>
      </c>
      <c r="L306" s="269"/>
      <c r="M306" s="269" t="s">
        <v>845</v>
      </c>
      <c r="N306" s="285">
        <v>45565</v>
      </c>
      <c r="O306" s="285" t="s">
        <v>888</v>
      </c>
      <c r="P306" s="311" t="s">
        <v>41</v>
      </c>
      <c r="Q306" s="289">
        <v>9</v>
      </c>
      <c r="R306" s="289" t="s">
        <v>40</v>
      </c>
      <c r="S306" s="289" t="s">
        <v>175</v>
      </c>
      <c r="T306" s="322">
        <v>5</v>
      </c>
      <c r="U306" s="281"/>
      <c r="V306" s="281"/>
      <c r="W306" s="281"/>
    </row>
    <row r="307" spans="1:136" s="261" customFormat="1" ht="60" hidden="1" x14ac:dyDescent="0.35">
      <c r="A307" s="514" t="s">
        <v>7</v>
      </c>
      <c r="B307" s="505" t="s">
        <v>779</v>
      </c>
      <c r="C307" s="514" t="s">
        <v>204</v>
      </c>
      <c r="D307" s="506" t="s">
        <v>10</v>
      </c>
      <c r="E307" s="507" t="s">
        <v>456</v>
      </c>
      <c r="F307" s="514" t="s">
        <v>582</v>
      </c>
      <c r="G307" s="507" t="s">
        <v>214</v>
      </c>
      <c r="H307" s="278" t="s">
        <v>700</v>
      </c>
      <c r="I307" s="508" t="s">
        <v>1269</v>
      </c>
      <c r="J307" s="506" t="s">
        <v>882</v>
      </c>
      <c r="K307" s="506" t="s">
        <v>880</v>
      </c>
      <c r="L307" s="269"/>
      <c r="M307" s="269" t="s">
        <v>845</v>
      </c>
      <c r="N307" s="509">
        <v>45565</v>
      </c>
      <c r="O307" s="509" t="s">
        <v>888</v>
      </c>
      <c r="P307" s="311" t="s">
        <v>41</v>
      </c>
      <c r="Q307" s="515" t="s">
        <v>40</v>
      </c>
      <c r="R307" s="515" t="s">
        <v>175</v>
      </c>
      <c r="S307" s="528">
        <v>5</v>
      </c>
      <c r="T307" s="281"/>
    </row>
    <row r="308" spans="1:136" s="339" customFormat="1" ht="94.5" customHeight="1" x14ac:dyDescent="0.35">
      <c r="A308" s="311" t="s">
        <v>7</v>
      </c>
      <c r="B308" s="311" t="s">
        <v>779</v>
      </c>
      <c r="C308" s="311" t="s">
        <v>204</v>
      </c>
      <c r="D308" s="340" t="s">
        <v>10</v>
      </c>
      <c r="E308" s="311" t="s">
        <v>457</v>
      </c>
      <c r="F308" s="311" t="s">
        <v>748</v>
      </c>
      <c r="G308" s="311" t="s">
        <v>1276</v>
      </c>
      <c r="H308" s="340" t="s">
        <v>696</v>
      </c>
      <c r="I308" s="343">
        <v>3074754</v>
      </c>
      <c r="J308" s="340" t="s">
        <v>839</v>
      </c>
      <c r="K308" s="340" t="s">
        <v>1316</v>
      </c>
      <c r="L308" s="380"/>
      <c r="M308" s="370" t="s">
        <v>601</v>
      </c>
      <c r="N308" s="354">
        <v>45565</v>
      </c>
      <c r="O308" s="354" t="s">
        <v>888</v>
      </c>
      <c r="P308" s="392" t="s">
        <v>41</v>
      </c>
      <c r="Q308" s="311" t="s">
        <v>231</v>
      </c>
      <c r="R308" s="311" t="s">
        <v>24</v>
      </c>
      <c r="S308" s="311">
        <v>9</v>
      </c>
      <c r="T308" s="311" t="s">
        <v>40</v>
      </c>
      <c r="U308" s="311" t="s">
        <v>175</v>
      </c>
      <c r="V308" s="311">
        <v>1000</v>
      </c>
      <c r="W308" s="311">
        <v>1000</v>
      </c>
      <c r="X308" s="311">
        <v>1000</v>
      </c>
      <c r="Y308" s="311">
        <v>1000</v>
      </c>
      <c r="Z308" s="311">
        <v>1000</v>
      </c>
      <c r="AA308" s="464">
        <f>SUM(V308:Z308)</f>
        <v>5000</v>
      </c>
      <c r="AB308" s="322" t="str">
        <f t="shared" ref="AB308:AE309" si="524">IF(AV$7=H308,$K308,0)</f>
        <v xml:space="preserve">Tracking both BMP implementation and water quality improvements in TMDL watersheds is critical to properly assess both progress and needs in watershed restoration and thereby measure TMDL Implementation Program success. BMP installations in FY20 resulted in the reduction of 3,074,754 pounds of nitrogen, 92,185 pounds of phosphorous,126,901 tons of sediment, and 7.15E+16 colony forming units (CFU) of fecal coliform bacteria. </v>
      </c>
      <c r="AC308" s="322">
        <f t="shared" si="524"/>
        <v>0</v>
      </c>
      <c r="AD308" s="322">
        <f t="shared" si="524"/>
        <v>0</v>
      </c>
      <c r="AE308" s="322">
        <f t="shared" si="524"/>
        <v>0</v>
      </c>
      <c r="AF308" s="322">
        <f>IF(AZ$7=M308,$K308,0)</f>
        <v>0</v>
      </c>
      <c r="AG308" s="364" t="str">
        <f t="shared" ref="AG308:AJ309" si="525">IF(AV$7=H308,$J308,0)</f>
        <v>Active</v>
      </c>
      <c r="AH308" s="322">
        <f t="shared" si="525"/>
        <v>0</v>
      </c>
      <c r="AI308" s="322">
        <f t="shared" si="525"/>
        <v>0</v>
      </c>
      <c r="AJ308" s="322">
        <f t="shared" si="525"/>
        <v>0</v>
      </c>
      <c r="AK308" s="322">
        <f>IF(AZ$7=M308,$J308,0)</f>
        <v>0</v>
      </c>
      <c r="AL308" s="364" t="str">
        <f t="shared" ref="AL308:AO309" si="526">IF(AV$7=H308,$D308,0)</f>
        <v>DEQ</v>
      </c>
      <c r="AM308" s="322">
        <f t="shared" si="526"/>
        <v>0</v>
      </c>
      <c r="AN308" s="322">
        <f t="shared" si="526"/>
        <v>0</v>
      </c>
      <c r="AO308" s="322">
        <f t="shared" si="526"/>
        <v>0</v>
      </c>
      <c r="AP308" s="322">
        <f>IF(AZ$7=M308,$D308,0)</f>
        <v>0</v>
      </c>
      <c r="AQ308" s="322" t="str">
        <f t="shared" ref="AQ308:AT309" si="527">IF(AV$7=H308,$M308,0)</f>
        <v>Nicole Sandberg</v>
      </c>
      <c r="AR308" s="322">
        <f t="shared" si="527"/>
        <v>0</v>
      </c>
      <c r="AS308" s="322">
        <f t="shared" si="527"/>
        <v>0</v>
      </c>
      <c r="AT308" s="322">
        <f t="shared" si="527"/>
        <v>0</v>
      </c>
      <c r="AU308" s="322">
        <f>IF(AZ$7=M308,$M308,0)</f>
        <v>0</v>
      </c>
      <c r="AV308" s="461">
        <f t="shared" ref="AV308" si="528">IF(AV$7=H308,$I308,0)</f>
        <v>3074754</v>
      </c>
      <c r="AW308" s="298">
        <f t="shared" ref="AW308" si="529">IF(AW$7=I308,$I308,0)</f>
        <v>0</v>
      </c>
      <c r="AX308" s="298">
        <f t="shared" ref="AX308" si="530">IF(AX$7=J308,$I308,0)</f>
        <v>0</v>
      </c>
      <c r="AY308" s="298">
        <f t="shared" ref="AY308" si="531">IF(AY$7=K308,$I308,0)</f>
        <v>0</v>
      </c>
      <c r="AZ308" s="372">
        <f>IF(AZ$7=M308,$I308,0)</f>
        <v>0</v>
      </c>
      <c r="BA308" s="343">
        <f>SUM(AV308:AZ308)</f>
        <v>3074754</v>
      </c>
      <c r="BB308" s="434">
        <f>BA308/AA308</f>
        <v>614.95079999999996</v>
      </c>
      <c r="BC308" s="273"/>
      <c r="BD308" s="273"/>
      <c r="BE308" s="273"/>
      <c r="BF308" s="273"/>
      <c r="BG308" s="273"/>
      <c r="BH308" s="273"/>
      <c r="BI308" s="273"/>
      <c r="BJ308" s="273"/>
      <c r="BK308" s="273"/>
      <c r="BL308" s="273"/>
      <c r="BM308" s="273"/>
      <c r="BN308" s="273"/>
      <c r="BO308" s="273"/>
      <c r="BP308" s="273"/>
      <c r="BQ308" s="273"/>
      <c r="BR308" s="273"/>
      <c r="BS308" s="273"/>
      <c r="BT308" s="273"/>
      <c r="BU308" s="273"/>
      <c r="BV308" s="273"/>
      <c r="BW308" s="273"/>
      <c r="BX308" s="273"/>
      <c r="BY308" s="273"/>
      <c r="BZ308" s="273"/>
      <c r="CA308" s="273"/>
      <c r="CB308" s="273"/>
      <c r="CC308" s="273"/>
      <c r="CD308" s="273"/>
      <c r="CE308" s="273"/>
      <c r="CF308" s="273"/>
      <c r="CG308" s="273"/>
      <c r="CH308" s="273"/>
      <c r="CI308" s="273"/>
      <c r="CJ308" s="273"/>
      <c r="CK308" s="273"/>
      <c r="CL308" s="273"/>
      <c r="CM308" s="273"/>
      <c r="CN308" s="273"/>
      <c r="CO308" s="273"/>
      <c r="CP308" s="273"/>
      <c r="CQ308" s="273"/>
      <c r="CR308" s="273"/>
      <c r="CS308" s="273"/>
      <c r="CT308" s="273"/>
      <c r="CU308" s="273"/>
      <c r="CV308" s="273"/>
      <c r="CW308" s="273"/>
      <c r="CX308" s="273"/>
      <c r="CY308" s="273"/>
      <c r="CZ308" s="273"/>
      <c r="DA308" s="273"/>
      <c r="DB308" s="273"/>
      <c r="DC308" s="273"/>
      <c r="DD308" s="273"/>
      <c r="DE308" s="273"/>
      <c r="DF308" s="273"/>
      <c r="DG308" s="273"/>
      <c r="DH308" s="273"/>
      <c r="DI308" s="273"/>
      <c r="DJ308" s="273"/>
      <c r="DK308" s="273"/>
      <c r="DL308" s="273"/>
      <c r="DM308" s="273"/>
      <c r="DN308" s="273"/>
      <c r="DO308" s="273"/>
      <c r="DP308" s="273"/>
      <c r="DQ308" s="273"/>
      <c r="DR308" s="273"/>
      <c r="DS308" s="273"/>
      <c r="DT308" s="273"/>
      <c r="DU308" s="273"/>
      <c r="DV308" s="273"/>
      <c r="DW308" s="273"/>
      <c r="DX308" s="273"/>
      <c r="DY308" s="273"/>
      <c r="DZ308" s="273"/>
      <c r="EA308" s="273"/>
      <c r="EB308" s="273"/>
      <c r="EC308" s="273"/>
      <c r="ED308" s="273"/>
      <c r="EE308" s="273"/>
      <c r="EF308" s="273"/>
    </row>
    <row r="309" spans="1:136" s="261" customFormat="1" ht="60" hidden="1" x14ac:dyDescent="0.35">
      <c r="A309" s="409" t="s">
        <v>7</v>
      </c>
      <c r="B309" s="396" t="s">
        <v>779</v>
      </c>
      <c r="C309" s="409" t="s">
        <v>204</v>
      </c>
      <c r="D309" s="397" t="s">
        <v>10</v>
      </c>
      <c r="E309" s="398" t="s">
        <v>457</v>
      </c>
      <c r="F309" s="409" t="s">
        <v>748</v>
      </c>
      <c r="G309" s="398" t="s">
        <v>214</v>
      </c>
      <c r="H309" s="400" t="s">
        <v>699</v>
      </c>
      <c r="I309" s="401" t="s">
        <v>1269</v>
      </c>
      <c r="J309" s="397" t="s">
        <v>882</v>
      </c>
      <c r="K309" s="397" t="s">
        <v>880</v>
      </c>
      <c r="L309" s="269"/>
      <c r="M309" s="269" t="s">
        <v>845</v>
      </c>
      <c r="N309" s="402">
        <v>45565</v>
      </c>
      <c r="O309" s="402" t="s">
        <v>888</v>
      </c>
      <c r="P309" s="311" t="s">
        <v>41</v>
      </c>
      <c r="Q309" s="404" t="s">
        <v>231</v>
      </c>
      <c r="R309" s="404" t="s">
        <v>24</v>
      </c>
      <c r="S309" s="404">
        <v>9</v>
      </c>
      <c r="T309" s="320" t="s">
        <v>40</v>
      </c>
      <c r="U309" s="320" t="s">
        <v>175</v>
      </c>
      <c r="V309" s="320">
        <v>1</v>
      </c>
      <c r="W309" s="320">
        <v>1</v>
      </c>
      <c r="X309" s="320">
        <v>1</v>
      </c>
      <c r="Y309" s="320">
        <v>1</v>
      </c>
      <c r="Z309" s="320">
        <v>1</v>
      </c>
      <c r="AA309" s="322">
        <f>SUM(V309:Z309)</f>
        <v>5</v>
      </c>
      <c r="AB309" s="322">
        <f t="shared" si="524"/>
        <v>0</v>
      </c>
      <c r="AC309" s="322">
        <f t="shared" si="524"/>
        <v>0</v>
      </c>
      <c r="AD309" s="322">
        <f t="shared" si="524"/>
        <v>0</v>
      </c>
      <c r="AE309" s="322">
        <f t="shared" si="524"/>
        <v>0</v>
      </c>
      <c r="AF309" s="322">
        <f>IF(AZ$7=M309,$K309,0)</f>
        <v>0</v>
      </c>
      <c r="AG309" s="322">
        <f t="shared" si="525"/>
        <v>0</v>
      </c>
      <c r="AH309" s="322">
        <f t="shared" si="525"/>
        <v>0</v>
      </c>
      <c r="AI309" s="322">
        <f t="shared" si="525"/>
        <v>0</v>
      </c>
      <c r="AJ309" s="322">
        <f t="shared" si="525"/>
        <v>0</v>
      </c>
      <c r="AK309" s="322">
        <f>IF(AZ$7=M309,$J309,0)</f>
        <v>0</v>
      </c>
      <c r="AL309" s="322">
        <f t="shared" si="526"/>
        <v>0</v>
      </c>
      <c r="AM309" s="322">
        <f t="shared" si="526"/>
        <v>0</v>
      </c>
      <c r="AN309" s="322">
        <f t="shared" si="526"/>
        <v>0</v>
      </c>
      <c r="AO309" s="322">
        <f t="shared" si="526"/>
        <v>0</v>
      </c>
      <c r="AP309" s="322">
        <f>IF(AZ$7=M309,$D309,0)</f>
        <v>0</v>
      </c>
      <c r="AQ309" s="322">
        <f t="shared" si="527"/>
        <v>0</v>
      </c>
      <c r="AR309" s="322">
        <f t="shared" si="527"/>
        <v>0</v>
      </c>
      <c r="AS309" s="322">
        <f t="shared" si="527"/>
        <v>0</v>
      </c>
      <c r="AT309" s="322">
        <f t="shared" si="527"/>
        <v>0</v>
      </c>
      <c r="AU309" s="322">
        <f>IF(AZ$7=M309,$M309,0)</f>
        <v>0</v>
      </c>
      <c r="AV309" s="322">
        <f t="shared" ref="AV309:AY309" si="532">IF(AV$7=H309,$I309,0)</f>
        <v>0</v>
      </c>
      <c r="AW309" s="322">
        <f t="shared" si="532"/>
        <v>0</v>
      </c>
      <c r="AX309" s="322">
        <f t="shared" si="532"/>
        <v>0</v>
      </c>
      <c r="AY309" s="322">
        <f t="shared" si="532"/>
        <v>0</v>
      </c>
      <c r="AZ309" s="322">
        <f>IF(AZ$7=M309,$I309,0)</f>
        <v>0</v>
      </c>
      <c r="BA309" s="326">
        <f>SUM(AV309:AZ309)</f>
        <v>0</v>
      </c>
      <c r="BB309" s="328">
        <f>BA309/AA309</f>
        <v>0</v>
      </c>
    </row>
    <row r="310" spans="1:136" s="261" customFormat="1" ht="60" hidden="1" x14ac:dyDescent="0.35">
      <c r="A310" s="288" t="s">
        <v>7</v>
      </c>
      <c r="B310" s="283" t="s">
        <v>779</v>
      </c>
      <c r="C310" s="288" t="s">
        <v>204</v>
      </c>
      <c r="D310" s="269" t="s">
        <v>10</v>
      </c>
      <c r="E310" s="284" t="s">
        <v>457</v>
      </c>
      <c r="F310" s="288" t="s">
        <v>748</v>
      </c>
      <c r="G310" s="284" t="s">
        <v>214</v>
      </c>
      <c r="H310" s="278" t="s">
        <v>697</v>
      </c>
      <c r="I310" s="268" t="s">
        <v>1269</v>
      </c>
      <c r="J310" s="269" t="s">
        <v>882</v>
      </c>
      <c r="K310" s="269" t="s">
        <v>880</v>
      </c>
      <c r="L310" s="269"/>
      <c r="M310" s="269" t="s">
        <v>845</v>
      </c>
      <c r="N310" s="285">
        <v>45565</v>
      </c>
      <c r="O310" s="285" t="s">
        <v>888</v>
      </c>
      <c r="P310" s="311" t="s">
        <v>41</v>
      </c>
      <c r="Q310" s="289" t="s">
        <v>24</v>
      </c>
      <c r="R310" s="289">
        <v>9</v>
      </c>
      <c r="S310" s="289" t="s">
        <v>40</v>
      </c>
      <c r="T310" s="320" t="s">
        <v>175</v>
      </c>
      <c r="U310" s="322">
        <v>5</v>
      </c>
      <c r="V310" s="326">
        <v>0</v>
      </c>
      <c r="W310" s="328">
        <v>0</v>
      </c>
      <c r="X310" s="260"/>
      <c r="Y310" s="260"/>
      <c r="Z310" s="260"/>
      <c r="AA310" s="281"/>
      <c r="AB310" s="281"/>
      <c r="AC310" s="281"/>
      <c r="AD310" s="281"/>
      <c r="AE310" s="281"/>
      <c r="AF310" s="281"/>
      <c r="AG310" s="281"/>
      <c r="AH310" s="281"/>
      <c r="AI310" s="281"/>
      <c r="AJ310" s="281"/>
      <c r="AK310" s="281"/>
      <c r="AL310" s="281"/>
      <c r="AM310" s="281"/>
      <c r="AN310" s="281"/>
      <c r="AO310" s="281"/>
      <c r="AP310" s="281"/>
      <c r="AQ310" s="281"/>
      <c r="AR310" s="281"/>
      <c r="AS310" s="281"/>
      <c r="AT310" s="281"/>
      <c r="AU310" s="281"/>
      <c r="AV310" s="260"/>
      <c r="AW310" s="260"/>
      <c r="AX310" s="260"/>
      <c r="AY310" s="260"/>
      <c r="AZ310" s="260"/>
      <c r="BA310" s="281"/>
      <c r="BB310" s="281"/>
    </row>
    <row r="311" spans="1:136" s="261" customFormat="1" ht="60" hidden="1" x14ac:dyDescent="0.35">
      <c r="A311" s="288" t="s">
        <v>7</v>
      </c>
      <c r="B311" s="283" t="s">
        <v>779</v>
      </c>
      <c r="C311" s="288" t="s">
        <v>204</v>
      </c>
      <c r="D311" s="269" t="s">
        <v>10</v>
      </c>
      <c r="E311" s="284" t="s">
        <v>457</v>
      </c>
      <c r="F311" s="288" t="s">
        <v>748</v>
      </c>
      <c r="G311" s="284" t="s">
        <v>214</v>
      </c>
      <c r="H311" s="278" t="s">
        <v>698</v>
      </c>
      <c r="I311" s="268" t="s">
        <v>1269</v>
      </c>
      <c r="J311" s="269" t="s">
        <v>882</v>
      </c>
      <c r="K311" s="269" t="s">
        <v>880</v>
      </c>
      <c r="L311" s="269"/>
      <c r="M311" s="269" t="s">
        <v>845</v>
      </c>
      <c r="N311" s="285">
        <v>45565</v>
      </c>
      <c r="O311" s="285" t="s">
        <v>888</v>
      </c>
      <c r="P311" s="311" t="s">
        <v>41</v>
      </c>
      <c r="Q311" s="289">
        <v>9</v>
      </c>
      <c r="R311" s="289" t="s">
        <v>40</v>
      </c>
      <c r="S311" s="289" t="s">
        <v>175</v>
      </c>
      <c r="T311" s="322">
        <v>5</v>
      </c>
      <c r="U311" s="281"/>
      <c r="V311" s="281"/>
      <c r="W311" s="281"/>
    </row>
    <row r="312" spans="1:136" s="261" customFormat="1" ht="60" hidden="1" x14ac:dyDescent="0.35">
      <c r="A312" s="514" t="s">
        <v>7</v>
      </c>
      <c r="B312" s="505" t="s">
        <v>779</v>
      </c>
      <c r="C312" s="514" t="s">
        <v>204</v>
      </c>
      <c r="D312" s="506" t="s">
        <v>10</v>
      </c>
      <c r="E312" s="507" t="s">
        <v>457</v>
      </c>
      <c r="F312" s="514" t="s">
        <v>748</v>
      </c>
      <c r="G312" s="507" t="s">
        <v>214</v>
      </c>
      <c r="H312" s="278" t="s">
        <v>700</v>
      </c>
      <c r="I312" s="508" t="s">
        <v>1269</v>
      </c>
      <c r="J312" s="506" t="s">
        <v>882</v>
      </c>
      <c r="K312" s="506" t="s">
        <v>880</v>
      </c>
      <c r="L312" s="269"/>
      <c r="M312" s="269" t="s">
        <v>845</v>
      </c>
      <c r="N312" s="509">
        <v>45565</v>
      </c>
      <c r="O312" s="509" t="s">
        <v>888</v>
      </c>
      <c r="P312" s="311" t="s">
        <v>41</v>
      </c>
      <c r="Q312" s="515" t="s">
        <v>40</v>
      </c>
      <c r="R312" s="515" t="s">
        <v>175</v>
      </c>
      <c r="S312" s="528">
        <v>5</v>
      </c>
      <c r="T312" s="281"/>
    </row>
    <row r="313" spans="1:136" s="339" customFormat="1" ht="99" customHeight="1" x14ac:dyDescent="0.35">
      <c r="A313" s="311" t="s">
        <v>7</v>
      </c>
      <c r="B313" s="311" t="s">
        <v>779</v>
      </c>
      <c r="C313" s="311" t="s">
        <v>204</v>
      </c>
      <c r="D313" s="340" t="s">
        <v>10</v>
      </c>
      <c r="E313" s="311" t="s">
        <v>458</v>
      </c>
      <c r="F313" s="311" t="s">
        <v>749</v>
      </c>
      <c r="G313" s="311" t="s">
        <v>1276</v>
      </c>
      <c r="H313" s="340" t="s">
        <v>696</v>
      </c>
      <c r="I313" s="343">
        <v>92185</v>
      </c>
      <c r="J313" s="340" t="s">
        <v>839</v>
      </c>
      <c r="K313" s="340" t="s">
        <v>1316</v>
      </c>
      <c r="L313" s="380"/>
      <c r="M313" s="370" t="s">
        <v>601</v>
      </c>
      <c r="N313" s="354">
        <v>45565</v>
      </c>
      <c r="O313" s="354" t="s">
        <v>888</v>
      </c>
      <c r="P313" s="392" t="s">
        <v>41</v>
      </c>
      <c r="Q313" s="311" t="s">
        <v>231</v>
      </c>
      <c r="R313" s="311" t="s">
        <v>24</v>
      </c>
      <c r="S313" s="311">
        <v>9</v>
      </c>
      <c r="T313" s="311" t="s">
        <v>40</v>
      </c>
      <c r="U313" s="311" t="s">
        <v>175</v>
      </c>
      <c r="V313" s="311">
        <v>20000</v>
      </c>
      <c r="W313" s="311">
        <v>20000</v>
      </c>
      <c r="X313" s="311">
        <v>20000</v>
      </c>
      <c r="Y313" s="311">
        <v>20000</v>
      </c>
      <c r="Z313" s="311">
        <v>20000</v>
      </c>
      <c r="AA313" s="464">
        <f>SUM(V313:Z313)</f>
        <v>100000</v>
      </c>
      <c r="AB313" s="322" t="str">
        <f t="shared" ref="AB313:AE314" si="533">IF(AV$7=H313,$K313,0)</f>
        <v xml:space="preserve">Tracking both BMP implementation and water quality improvements in TMDL watersheds is critical to properly assess both progress and needs in watershed restoration and thereby measure TMDL Implementation Program success. BMP installations in FY20 resulted in the reduction of 3,074,754 pounds of nitrogen, 92,185 pounds of phosphorous,126,901 tons of sediment, and 7.15E+16 colony forming units (CFU) of fecal coliform bacteria. </v>
      </c>
      <c r="AC313" s="322">
        <f t="shared" si="533"/>
        <v>0</v>
      </c>
      <c r="AD313" s="322">
        <f t="shared" si="533"/>
        <v>0</v>
      </c>
      <c r="AE313" s="322">
        <f t="shared" si="533"/>
        <v>0</v>
      </c>
      <c r="AF313" s="322">
        <f>IF(AZ$7=M313,$K313,0)</f>
        <v>0</v>
      </c>
      <c r="AG313" s="364" t="str">
        <f t="shared" ref="AG313:AJ314" si="534">IF(AV$7=H313,$J313,0)</f>
        <v>Active</v>
      </c>
      <c r="AH313" s="322">
        <f t="shared" si="534"/>
        <v>0</v>
      </c>
      <c r="AI313" s="322">
        <f t="shared" si="534"/>
        <v>0</v>
      </c>
      <c r="AJ313" s="322">
        <f t="shared" si="534"/>
        <v>0</v>
      </c>
      <c r="AK313" s="322">
        <f>IF(AZ$7=M313,$J313,0)</f>
        <v>0</v>
      </c>
      <c r="AL313" s="364" t="str">
        <f t="shared" ref="AL313:AO314" si="535">IF(AV$7=H313,$D313,0)</f>
        <v>DEQ</v>
      </c>
      <c r="AM313" s="322">
        <f t="shared" si="535"/>
        <v>0</v>
      </c>
      <c r="AN313" s="322">
        <f t="shared" si="535"/>
        <v>0</v>
      </c>
      <c r="AO313" s="322">
        <f t="shared" si="535"/>
        <v>0</v>
      </c>
      <c r="AP313" s="322">
        <f>IF(AZ$7=M313,$D313,0)</f>
        <v>0</v>
      </c>
      <c r="AQ313" s="322" t="str">
        <f t="shared" ref="AQ313:AT314" si="536">IF(AV$7=H313,$M313,0)</f>
        <v>Nicole Sandberg</v>
      </c>
      <c r="AR313" s="322">
        <f t="shared" si="536"/>
        <v>0</v>
      </c>
      <c r="AS313" s="322">
        <f t="shared" si="536"/>
        <v>0</v>
      </c>
      <c r="AT313" s="322">
        <f t="shared" si="536"/>
        <v>0</v>
      </c>
      <c r="AU313" s="322">
        <f>IF(AZ$7=M313,$M313,0)</f>
        <v>0</v>
      </c>
      <c r="AV313" s="461">
        <f t="shared" ref="AV313" si="537">IF(AV$7=H313,$I313,0)</f>
        <v>92185</v>
      </c>
      <c r="AW313" s="298">
        <f t="shared" ref="AW313" si="538">IF(AW$7=I313,$I313,0)</f>
        <v>0</v>
      </c>
      <c r="AX313" s="298">
        <f t="shared" ref="AX313" si="539">IF(AX$7=J313,$I313,0)</f>
        <v>0</v>
      </c>
      <c r="AY313" s="298">
        <f t="shared" ref="AY313" si="540">IF(AY$7=K313,$I313,0)</f>
        <v>0</v>
      </c>
      <c r="AZ313" s="372">
        <f>IF(AZ$7=M313,$I313,0)</f>
        <v>0</v>
      </c>
      <c r="BA313" s="466">
        <f>SUM(AV313:AZ313)</f>
        <v>92185</v>
      </c>
      <c r="BB313" s="434">
        <f>BA313/AA313</f>
        <v>0.92184999999999995</v>
      </c>
      <c r="BC313" s="273"/>
      <c r="BD313" s="273"/>
      <c r="BE313" s="273"/>
      <c r="BF313" s="273"/>
      <c r="BG313" s="273"/>
      <c r="BH313" s="273"/>
      <c r="BI313" s="273"/>
      <c r="BJ313" s="273"/>
      <c r="BK313" s="273"/>
      <c r="BL313" s="273"/>
      <c r="BM313" s="273"/>
      <c r="BN313" s="273"/>
      <c r="BO313" s="273"/>
      <c r="BP313" s="273"/>
      <c r="BQ313" s="273"/>
      <c r="BR313" s="273"/>
      <c r="BS313" s="273"/>
      <c r="BT313" s="273"/>
      <c r="BU313" s="273"/>
      <c r="BV313" s="273"/>
      <c r="BW313" s="273"/>
      <c r="BX313" s="273"/>
      <c r="BY313" s="273"/>
      <c r="BZ313" s="273"/>
      <c r="CA313" s="273"/>
      <c r="CB313" s="273"/>
      <c r="CC313" s="273"/>
      <c r="CD313" s="273"/>
      <c r="CE313" s="273"/>
      <c r="CF313" s="273"/>
      <c r="CG313" s="273"/>
      <c r="CH313" s="273"/>
      <c r="CI313" s="273"/>
      <c r="CJ313" s="273"/>
      <c r="CK313" s="273"/>
      <c r="CL313" s="273"/>
      <c r="CM313" s="273"/>
      <c r="CN313" s="273"/>
      <c r="CO313" s="273"/>
      <c r="CP313" s="273"/>
      <c r="CQ313" s="273"/>
      <c r="CR313" s="273"/>
      <c r="CS313" s="273"/>
      <c r="CT313" s="273"/>
      <c r="CU313" s="273"/>
      <c r="CV313" s="273"/>
      <c r="CW313" s="273"/>
      <c r="CX313" s="273"/>
      <c r="CY313" s="273"/>
      <c r="CZ313" s="273"/>
      <c r="DA313" s="273"/>
      <c r="DB313" s="273"/>
      <c r="DC313" s="273"/>
      <c r="DD313" s="273"/>
      <c r="DE313" s="273"/>
      <c r="DF313" s="273"/>
      <c r="DG313" s="273"/>
      <c r="DH313" s="273"/>
      <c r="DI313" s="273"/>
      <c r="DJ313" s="273"/>
      <c r="DK313" s="273"/>
      <c r="DL313" s="273"/>
      <c r="DM313" s="273"/>
      <c r="DN313" s="273"/>
      <c r="DO313" s="273"/>
      <c r="DP313" s="273"/>
      <c r="DQ313" s="273"/>
      <c r="DR313" s="273"/>
      <c r="DS313" s="273"/>
      <c r="DT313" s="273"/>
      <c r="DU313" s="273"/>
      <c r="DV313" s="273"/>
      <c r="DW313" s="273"/>
      <c r="DX313" s="273"/>
      <c r="DY313" s="273"/>
      <c r="DZ313" s="273"/>
      <c r="EA313" s="273"/>
      <c r="EB313" s="273"/>
      <c r="EC313" s="273"/>
      <c r="ED313" s="273"/>
      <c r="EE313" s="273"/>
      <c r="EF313" s="273"/>
    </row>
    <row r="314" spans="1:136" s="261" customFormat="1" ht="72" hidden="1" x14ac:dyDescent="0.35">
      <c r="A314" s="409" t="s">
        <v>7</v>
      </c>
      <c r="B314" s="396" t="s">
        <v>779</v>
      </c>
      <c r="C314" s="409" t="s">
        <v>204</v>
      </c>
      <c r="D314" s="397" t="s">
        <v>10</v>
      </c>
      <c r="E314" s="398" t="s">
        <v>458</v>
      </c>
      <c r="F314" s="409" t="s">
        <v>749</v>
      </c>
      <c r="G314" s="398" t="s">
        <v>214</v>
      </c>
      <c r="H314" s="400" t="s">
        <v>699</v>
      </c>
      <c r="I314" s="401" t="s">
        <v>1269</v>
      </c>
      <c r="J314" s="397" t="s">
        <v>882</v>
      </c>
      <c r="K314" s="397" t="s">
        <v>880</v>
      </c>
      <c r="L314" s="269"/>
      <c r="M314" s="269" t="s">
        <v>845</v>
      </c>
      <c r="N314" s="402">
        <v>45565</v>
      </c>
      <c r="O314" s="402" t="s">
        <v>888</v>
      </c>
      <c r="P314" s="311" t="s">
        <v>41</v>
      </c>
      <c r="Q314" s="404" t="s">
        <v>231</v>
      </c>
      <c r="R314" s="404" t="s">
        <v>24</v>
      </c>
      <c r="S314" s="404">
        <v>9</v>
      </c>
      <c r="T314" s="320" t="s">
        <v>40</v>
      </c>
      <c r="U314" s="320" t="s">
        <v>175</v>
      </c>
      <c r="V314" s="320">
        <v>1</v>
      </c>
      <c r="W314" s="320">
        <v>1</v>
      </c>
      <c r="X314" s="320">
        <v>1</v>
      </c>
      <c r="Y314" s="320">
        <v>1</v>
      </c>
      <c r="Z314" s="320">
        <v>1</v>
      </c>
      <c r="AA314" s="322">
        <f>SUM(V314:Z314)</f>
        <v>5</v>
      </c>
      <c r="AB314" s="322">
        <f t="shared" si="533"/>
        <v>0</v>
      </c>
      <c r="AC314" s="322">
        <f t="shared" si="533"/>
        <v>0</v>
      </c>
      <c r="AD314" s="322">
        <f t="shared" si="533"/>
        <v>0</v>
      </c>
      <c r="AE314" s="322">
        <f t="shared" si="533"/>
        <v>0</v>
      </c>
      <c r="AF314" s="322">
        <f>IF(AZ$7=M314,$K314,0)</f>
        <v>0</v>
      </c>
      <c r="AG314" s="322">
        <f t="shared" si="534"/>
        <v>0</v>
      </c>
      <c r="AH314" s="322">
        <f t="shared" si="534"/>
        <v>0</v>
      </c>
      <c r="AI314" s="322">
        <f t="shared" si="534"/>
        <v>0</v>
      </c>
      <c r="AJ314" s="322">
        <f t="shared" si="534"/>
        <v>0</v>
      </c>
      <c r="AK314" s="322">
        <f>IF(AZ$7=M314,$J314,0)</f>
        <v>0</v>
      </c>
      <c r="AL314" s="322">
        <f t="shared" si="535"/>
        <v>0</v>
      </c>
      <c r="AM314" s="322">
        <f t="shared" si="535"/>
        <v>0</v>
      </c>
      <c r="AN314" s="322">
        <f t="shared" si="535"/>
        <v>0</v>
      </c>
      <c r="AO314" s="322">
        <f t="shared" si="535"/>
        <v>0</v>
      </c>
      <c r="AP314" s="322">
        <f>IF(AZ$7=M314,$D314,0)</f>
        <v>0</v>
      </c>
      <c r="AQ314" s="322">
        <f t="shared" si="536"/>
        <v>0</v>
      </c>
      <c r="AR314" s="322">
        <f t="shared" si="536"/>
        <v>0</v>
      </c>
      <c r="AS314" s="322">
        <f t="shared" si="536"/>
        <v>0</v>
      </c>
      <c r="AT314" s="322">
        <f t="shared" si="536"/>
        <v>0</v>
      </c>
      <c r="AU314" s="322">
        <f>IF(AZ$7=M314,$M314,0)</f>
        <v>0</v>
      </c>
      <c r="AV314" s="322">
        <f t="shared" ref="AV314:AY314" si="541">IF(AV$7=H314,$I314,0)</f>
        <v>0</v>
      </c>
      <c r="AW314" s="322">
        <f t="shared" si="541"/>
        <v>0</v>
      </c>
      <c r="AX314" s="322">
        <f t="shared" si="541"/>
        <v>0</v>
      </c>
      <c r="AY314" s="322">
        <f t="shared" si="541"/>
        <v>0</v>
      </c>
      <c r="AZ314" s="322">
        <f>IF(AZ$7=M314,$I314,0)</f>
        <v>0</v>
      </c>
      <c r="BA314" s="326">
        <f>SUM(AV314:AZ314)</f>
        <v>0</v>
      </c>
      <c r="BB314" s="328">
        <f>BA314/AA314</f>
        <v>0</v>
      </c>
    </row>
    <row r="315" spans="1:136" s="261" customFormat="1" ht="72" hidden="1" x14ac:dyDescent="0.35">
      <c r="A315" s="288" t="s">
        <v>7</v>
      </c>
      <c r="B315" s="283" t="s">
        <v>779</v>
      </c>
      <c r="C315" s="288" t="s">
        <v>204</v>
      </c>
      <c r="D315" s="269" t="s">
        <v>10</v>
      </c>
      <c r="E315" s="284" t="s">
        <v>458</v>
      </c>
      <c r="F315" s="288" t="s">
        <v>749</v>
      </c>
      <c r="G315" s="284" t="s">
        <v>214</v>
      </c>
      <c r="H315" s="278" t="s">
        <v>697</v>
      </c>
      <c r="I315" s="268" t="s">
        <v>1269</v>
      </c>
      <c r="J315" s="269" t="s">
        <v>882</v>
      </c>
      <c r="K315" s="269" t="s">
        <v>880</v>
      </c>
      <c r="L315" s="269"/>
      <c r="M315" s="269" t="s">
        <v>845</v>
      </c>
      <c r="N315" s="285">
        <v>45565</v>
      </c>
      <c r="O315" s="285" t="s">
        <v>888</v>
      </c>
      <c r="P315" s="311" t="s">
        <v>41</v>
      </c>
      <c r="Q315" s="289" t="s">
        <v>24</v>
      </c>
      <c r="R315" s="289">
        <v>9</v>
      </c>
      <c r="S315" s="289" t="s">
        <v>40</v>
      </c>
      <c r="T315" s="320" t="s">
        <v>175</v>
      </c>
      <c r="U315" s="322">
        <v>5</v>
      </c>
      <c r="V315" s="326">
        <v>0</v>
      </c>
      <c r="W315" s="328">
        <v>0</v>
      </c>
      <c r="X315" s="260"/>
      <c r="Y315" s="260"/>
      <c r="Z315" s="260"/>
      <c r="AA315" s="281"/>
      <c r="AB315" s="281"/>
      <c r="AC315" s="281"/>
      <c r="AD315" s="281"/>
      <c r="AE315" s="281"/>
      <c r="AF315" s="281"/>
      <c r="AG315" s="281"/>
      <c r="AH315" s="281"/>
      <c r="AI315" s="281"/>
      <c r="AJ315" s="281"/>
      <c r="AK315" s="281"/>
      <c r="AL315" s="281"/>
      <c r="AM315" s="281"/>
      <c r="AN315" s="281"/>
      <c r="AO315" s="281"/>
      <c r="AP315" s="281"/>
      <c r="AQ315" s="281"/>
      <c r="AR315" s="281"/>
      <c r="AS315" s="281"/>
      <c r="AT315" s="281"/>
      <c r="AU315" s="281"/>
      <c r="AV315" s="260"/>
      <c r="AW315" s="260"/>
      <c r="AX315" s="260"/>
      <c r="AY315" s="260"/>
      <c r="AZ315" s="260"/>
      <c r="BA315" s="281"/>
      <c r="BB315" s="281"/>
    </row>
    <row r="316" spans="1:136" s="261" customFormat="1" ht="72" hidden="1" x14ac:dyDescent="0.35">
      <c r="A316" s="288" t="s">
        <v>7</v>
      </c>
      <c r="B316" s="283" t="s">
        <v>779</v>
      </c>
      <c r="C316" s="288" t="s">
        <v>204</v>
      </c>
      <c r="D316" s="269" t="s">
        <v>10</v>
      </c>
      <c r="E316" s="284" t="s">
        <v>458</v>
      </c>
      <c r="F316" s="288" t="s">
        <v>749</v>
      </c>
      <c r="G316" s="284" t="s">
        <v>214</v>
      </c>
      <c r="H316" s="278" t="s">
        <v>698</v>
      </c>
      <c r="I316" s="268" t="s">
        <v>1269</v>
      </c>
      <c r="J316" s="269" t="s">
        <v>882</v>
      </c>
      <c r="K316" s="269" t="s">
        <v>880</v>
      </c>
      <c r="L316" s="269"/>
      <c r="M316" s="269" t="s">
        <v>845</v>
      </c>
      <c r="N316" s="285">
        <v>45565</v>
      </c>
      <c r="O316" s="285" t="s">
        <v>888</v>
      </c>
      <c r="P316" s="311" t="s">
        <v>41</v>
      </c>
      <c r="Q316" s="289">
        <v>9</v>
      </c>
      <c r="R316" s="289" t="s">
        <v>40</v>
      </c>
      <c r="S316" s="289" t="s">
        <v>175</v>
      </c>
      <c r="T316" s="322">
        <v>5</v>
      </c>
      <c r="U316" s="281"/>
      <c r="V316" s="281"/>
      <c r="W316" s="281"/>
    </row>
    <row r="317" spans="1:136" s="261" customFormat="1" ht="72" hidden="1" x14ac:dyDescent="0.35">
      <c r="A317" s="514" t="s">
        <v>7</v>
      </c>
      <c r="B317" s="505" t="s">
        <v>779</v>
      </c>
      <c r="C317" s="514" t="s">
        <v>204</v>
      </c>
      <c r="D317" s="506" t="s">
        <v>10</v>
      </c>
      <c r="E317" s="507" t="s">
        <v>458</v>
      </c>
      <c r="F317" s="514" t="s">
        <v>749</v>
      </c>
      <c r="G317" s="507" t="s">
        <v>214</v>
      </c>
      <c r="H317" s="278" t="s">
        <v>700</v>
      </c>
      <c r="I317" s="508" t="s">
        <v>1269</v>
      </c>
      <c r="J317" s="506" t="s">
        <v>882</v>
      </c>
      <c r="K317" s="506" t="s">
        <v>880</v>
      </c>
      <c r="L317" s="269"/>
      <c r="M317" s="269" t="s">
        <v>845</v>
      </c>
      <c r="N317" s="509">
        <v>45565</v>
      </c>
      <c r="O317" s="509" t="s">
        <v>888</v>
      </c>
      <c r="P317" s="311" t="s">
        <v>41</v>
      </c>
      <c r="Q317" s="515" t="s">
        <v>40</v>
      </c>
      <c r="R317" s="515" t="s">
        <v>175</v>
      </c>
      <c r="S317" s="528">
        <v>5</v>
      </c>
      <c r="T317" s="281"/>
    </row>
    <row r="318" spans="1:136" s="339" customFormat="1" ht="98.25" customHeight="1" x14ac:dyDescent="0.35">
      <c r="A318" s="311" t="s">
        <v>7</v>
      </c>
      <c r="B318" s="311" t="s">
        <v>779</v>
      </c>
      <c r="C318" s="311" t="s">
        <v>204</v>
      </c>
      <c r="D318" s="340" t="s">
        <v>10</v>
      </c>
      <c r="E318" s="311" t="s">
        <v>459</v>
      </c>
      <c r="F318" s="311" t="s">
        <v>750</v>
      </c>
      <c r="G318" s="311" t="s">
        <v>1085</v>
      </c>
      <c r="H318" s="340" t="s">
        <v>696</v>
      </c>
      <c r="I318" s="343">
        <v>126901</v>
      </c>
      <c r="J318" s="340" t="s">
        <v>839</v>
      </c>
      <c r="K318" s="340" t="s">
        <v>1317</v>
      </c>
      <c r="L318" s="380"/>
      <c r="M318" s="370" t="s">
        <v>601</v>
      </c>
      <c r="N318" s="354">
        <v>45565</v>
      </c>
      <c r="O318" s="354" t="s">
        <v>888</v>
      </c>
      <c r="P318" s="392" t="s">
        <v>41</v>
      </c>
      <c r="Q318" s="311" t="s">
        <v>231</v>
      </c>
      <c r="R318" s="311" t="s">
        <v>24</v>
      </c>
      <c r="S318" s="311">
        <v>9</v>
      </c>
      <c r="T318" s="311" t="s">
        <v>40</v>
      </c>
      <c r="U318" s="311" t="s">
        <v>175</v>
      </c>
      <c r="V318" s="311">
        <v>25000</v>
      </c>
      <c r="W318" s="311">
        <v>25000</v>
      </c>
      <c r="X318" s="311">
        <v>25000</v>
      </c>
      <c r="Y318" s="311">
        <v>25000</v>
      </c>
      <c r="Z318" s="311">
        <v>25000</v>
      </c>
      <c r="AA318" s="464">
        <f>SUM(V318:Z318)</f>
        <v>125000</v>
      </c>
      <c r="AB318" s="322" t="str">
        <f t="shared" ref="AB318:AE319" si="542">IF(AV$7=H318,$K318,0)</f>
        <v>Tracking both BMP implementation and water quality improvements in TMDL watersheds is critical to properly assess both progress and needs in watershed restoration and thereby measure TMDL Implementation Program success. BMP installations in FY20 resulted in the reduction of 3,074,754 pounds of nitrogen, 92,185 pounds of phosphorous,126,901 tons of sediment, and 7.15E+16 colony forming units (CFU) of fecal coliform bacteria.</v>
      </c>
      <c r="AC318" s="322">
        <f t="shared" si="542"/>
        <v>0</v>
      </c>
      <c r="AD318" s="322">
        <f t="shared" si="542"/>
        <v>0</v>
      </c>
      <c r="AE318" s="322">
        <f t="shared" si="542"/>
        <v>0</v>
      </c>
      <c r="AF318" s="322">
        <f>IF(AZ$7=M318,$K318,0)</f>
        <v>0</v>
      </c>
      <c r="AG318" s="364" t="str">
        <f t="shared" ref="AG318:AJ319" si="543">IF(AV$7=H318,$J318,0)</f>
        <v>Active</v>
      </c>
      <c r="AH318" s="322">
        <f t="shared" si="543"/>
        <v>0</v>
      </c>
      <c r="AI318" s="322">
        <f t="shared" si="543"/>
        <v>0</v>
      </c>
      <c r="AJ318" s="322">
        <f t="shared" si="543"/>
        <v>0</v>
      </c>
      <c r="AK318" s="322">
        <f>IF(AZ$7=M318,$J318,0)</f>
        <v>0</v>
      </c>
      <c r="AL318" s="364" t="str">
        <f t="shared" ref="AL318:AO319" si="544">IF(AV$7=H318,$D318,0)</f>
        <v>DEQ</v>
      </c>
      <c r="AM318" s="322">
        <f t="shared" si="544"/>
        <v>0</v>
      </c>
      <c r="AN318" s="322">
        <f t="shared" si="544"/>
        <v>0</v>
      </c>
      <c r="AO318" s="322">
        <f t="shared" si="544"/>
        <v>0</v>
      </c>
      <c r="AP318" s="322">
        <f>IF(AZ$7=M318,$D318,0)</f>
        <v>0</v>
      </c>
      <c r="AQ318" s="322" t="str">
        <f t="shared" ref="AQ318:AT319" si="545">IF(AV$7=H318,$M318,0)</f>
        <v>Nicole Sandberg</v>
      </c>
      <c r="AR318" s="322">
        <f t="shared" si="545"/>
        <v>0</v>
      </c>
      <c r="AS318" s="322">
        <f t="shared" si="545"/>
        <v>0</v>
      </c>
      <c r="AT318" s="322">
        <f t="shared" si="545"/>
        <v>0</v>
      </c>
      <c r="AU318" s="322">
        <f>IF(AZ$7=M318,$M318,0)</f>
        <v>0</v>
      </c>
      <c r="AV318" s="461">
        <f t="shared" ref="AV318" si="546">IF(AV$7=H318,$I318,0)</f>
        <v>126901</v>
      </c>
      <c r="AW318" s="298">
        <f t="shared" ref="AW318" si="547">IF(AW$7=I318,$I318,0)</f>
        <v>0</v>
      </c>
      <c r="AX318" s="298">
        <f t="shared" ref="AX318" si="548">IF(AX$7=J318,$I318,0)</f>
        <v>0</v>
      </c>
      <c r="AY318" s="298">
        <f t="shared" ref="AY318" si="549">IF(AY$7=K318,$I318,0)</f>
        <v>0</v>
      </c>
      <c r="AZ318" s="372">
        <f>IF(AZ$7=M318,$I318,0)</f>
        <v>0</v>
      </c>
      <c r="BA318" s="466">
        <f>SUM(AV318:AZ318)</f>
        <v>126901</v>
      </c>
      <c r="BB318" s="434">
        <f>BA318/AA318</f>
        <v>1.0152080000000001</v>
      </c>
      <c r="BC318" s="273"/>
      <c r="BD318" s="273"/>
      <c r="BE318" s="273"/>
      <c r="BF318" s="273"/>
      <c r="BG318" s="273"/>
      <c r="BH318" s="273"/>
      <c r="BI318" s="273"/>
      <c r="BJ318" s="273"/>
      <c r="BK318" s="273"/>
      <c r="BL318" s="273"/>
      <c r="BM318" s="273"/>
      <c r="BN318" s="273"/>
      <c r="BO318" s="273"/>
      <c r="BP318" s="273"/>
      <c r="BQ318" s="273"/>
      <c r="BR318" s="273"/>
      <c r="BS318" s="273"/>
      <c r="BT318" s="273"/>
      <c r="BU318" s="273"/>
      <c r="BV318" s="273"/>
      <c r="BW318" s="273"/>
      <c r="BX318" s="273"/>
      <c r="BY318" s="273"/>
      <c r="BZ318" s="273"/>
      <c r="CA318" s="273"/>
      <c r="CB318" s="273"/>
      <c r="CC318" s="273"/>
      <c r="CD318" s="273"/>
      <c r="CE318" s="273"/>
      <c r="CF318" s="273"/>
      <c r="CG318" s="273"/>
      <c r="CH318" s="273"/>
      <c r="CI318" s="273"/>
      <c r="CJ318" s="273"/>
      <c r="CK318" s="273"/>
      <c r="CL318" s="273"/>
      <c r="CM318" s="273"/>
      <c r="CN318" s="273"/>
      <c r="CO318" s="273"/>
      <c r="CP318" s="273"/>
      <c r="CQ318" s="273"/>
      <c r="CR318" s="273"/>
      <c r="CS318" s="273"/>
      <c r="CT318" s="273"/>
      <c r="CU318" s="273"/>
      <c r="CV318" s="273"/>
      <c r="CW318" s="273"/>
      <c r="CX318" s="273"/>
      <c r="CY318" s="273"/>
      <c r="CZ318" s="273"/>
      <c r="DA318" s="273"/>
      <c r="DB318" s="273"/>
      <c r="DC318" s="273"/>
      <c r="DD318" s="273"/>
      <c r="DE318" s="273"/>
      <c r="DF318" s="273"/>
      <c r="DG318" s="273"/>
      <c r="DH318" s="273"/>
      <c r="DI318" s="273"/>
      <c r="DJ318" s="273"/>
      <c r="DK318" s="273"/>
      <c r="DL318" s="273"/>
      <c r="DM318" s="273"/>
      <c r="DN318" s="273"/>
      <c r="DO318" s="273"/>
      <c r="DP318" s="273"/>
      <c r="DQ318" s="273"/>
      <c r="DR318" s="273"/>
      <c r="DS318" s="273"/>
      <c r="DT318" s="273"/>
      <c r="DU318" s="273"/>
      <c r="DV318" s="273"/>
      <c r="DW318" s="273"/>
      <c r="DX318" s="273"/>
      <c r="DY318" s="273"/>
      <c r="DZ318" s="273"/>
      <c r="EA318" s="273"/>
      <c r="EB318" s="273"/>
      <c r="EC318" s="273"/>
      <c r="ED318" s="273"/>
      <c r="EE318" s="273"/>
      <c r="EF318" s="273"/>
    </row>
    <row r="319" spans="1:136" s="261" customFormat="1" ht="60" hidden="1" x14ac:dyDescent="0.35">
      <c r="A319" s="409" t="s">
        <v>7</v>
      </c>
      <c r="B319" s="396" t="s">
        <v>779</v>
      </c>
      <c r="C319" s="409" t="s">
        <v>204</v>
      </c>
      <c r="D319" s="397" t="s">
        <v>10</v>
      </c>
      <c r="E319" s="398" t="s">
        <v>459</v>
      </c>
      <c r="F319" s="409" t="s">
        <v>750</v>
      </c>
      <c r="G319" s="398" t="s">
        <v>214</v>
      </c>
      <c r="H319" s="400" t="s">
        <v>699</v>
      </c>
      <c r="I319" s="401" t="s">
        <v>1269</v>
      </c>
      <c r="J319" s="397" t="s">
        <v>882</v>
      </c>
      <c r="K319" s="397" t="s">
        <v>880</v>
      </c>
      <c r="L319" s="269"/>
      <c r="M319" s="269" t="s">
        <v>845</v>
      </c>
      <c r="N319" s="402">
        <v>45565</v>
      </c>
      <c r="O319" s="402" t="s">
        <v>888</v>
      </c>
      <c r="P319" s="311" t="s">
        <v>41</v>
      </c>
      <c r="Q319" s="404" t="s">
        <v>231</v>
      </c>
      <c r="R319" s="404" t="s">
        <v>24</v>
      </c>
      <c r="S319" s="404">
        <v>9</v>
      </c>
      <c r="T319" s="320" t="s">
        <v>40</v>
      </c>
      <c r="U319" s="320" t="s">
        <v>175</v>
      </c>
      <c r="V319" s="320">
        <v>1</v>
      </c>
      <c r="W319" s="320">
        <v>1</v>
      </c>
      <c r="X319" s="320">
        <v>1</v>
      </c>
      <c r="Y319" s="320">
        <v>1</v>
      </c>
      <c r="Z319" s="320">
        <v>1</v>
      </c>
      <c r="AA319" s="322">
        <f>SUM(V319:Z319)</f>
        <v>5</v>
      </c>
      <c r="AB319" s="322">
        <f t="shared" si="542"/>
        <v>0</v>
      </c>
      <c r="AC319" s="322">
        <f t="shared" si="542"/>
        <v>0</v>
      </c>
      <c r="AD319" s="322">
        <f t="shared" si="542"/>
        <v>0</v>
      </c>
      <c r="AE319" s="322">
        <f t="shared" si="542"/>
        <v>0</v>
      </c>
      <c r="AF319" s="322">
        <f>IF(AZ$7=M319,$K319,0)</f>
        <v>0</v>
      </c>
      <c r="AG319" s="322">
        <f t="shared" si="543"/>
        <v>0</v>
      </c>
      <c r="AH319" s="322">
        <f t="shared" si="543"/>
        <v>0</v>
      </c>
      <c r="AI319" s="322">
        <f t="shared" si="543"/>
        <v>0</v>
      </c>
      <c r="AJ319" s="322">
        <f t="shared" si="543"/>
        <v>0</v>
      </c>
      <c r="AK319" s="322">
        <f>IF(AZ$7=M319,$J319,0)</f>
        <v>0</v>
      </c>
      <c r="AL319" s="322">
        <f t="shared" si="544"/>
        <v>0</v>
      </c>
      <c r="AM319" s="322">
        <f t="shared" si="544"/>
        <v>0</v>
      </c>
      <c r="AN319" s="322">
        <f t="shared" si="544"/>
        <v>0</v>
      </c>
      <c r="AO319" s="322">
        <f t="shared" si="544"/>
        <v>0</v>
      </c>
      <c r="AP319" s="322">
        <f>IF(AZ$7=M319,$D319,0)</f>
        <v>0</v>
      </c>
      <c r="AQ319" s="322">
        <f t="shared" si="545"/>
        <v>0</v>
      </c>
      <c r="AR319" s="322">
        <f t="shared" si="545"/>
        <v>0</v>
      </c>
      <c r="AS319" s="322">
        <f t="shared" si="545"/>
        <v>0</v>
      </c>
      <c r="AT319" s="322">
        <f t="shared" si="545"/>
        <v>0</v>
      </c>
      <c r="AU319" s="322">
        <f>IF(AZ$7=M319,$M319,0)</f>
        <v>0</v>
      </c>
      <c r="AV319" s="322">
        <f t="shared" ref="AV319:AY319" si="550">IF(AV$7=H319,$I319,0)</f>
        <v>0</v>
      </c>
      <c r="AW319" s="322">
        <f t="shared" si="550"/>
        <v>0</v>
      </c>
      <c r="AX319" s="322">
        <f t="shared" si="550"/>
        <v>0</v>
      </c>
      <c r="AY319" s="322">
        <f t="shared" si="550"/>
        <v>0</v>
      </c>
      <c r="AZ319" s="322">
        <f>IF(AZ$7=M319,$I319,0)</f>
        <v>0</v>
      </c>
      <c r="BA319" s="326">
        <f>SUM(AV319:AZ319)</f>
        <v>0</v>
      </c>
      <c r="BB319" s="328">
        <f>BA319/AA319</f>
        <v>0</v>
      </c>
    </row>
    <row r="320" spans="1:136" s="261" customFormat="1" ht="60" hidden="1" x14ac:dyDescent="0.35">
      <c r="A320" s="288" t="s">
        <v>7</v>
      </c>
      <c r="B320" s="283" t="s">
        <v>779</v>
      </c>
      <c r="C320" s="288" t="s">
        <v>204</v>
      </c>
      <c r="D320" s="269" t="s">
        <v>10</v>
      </c>
      <c r="E320" s="284" t="s">
        <v>459</v>
      </c>
      <c r="F320" s="288" t="s">
        <v>750</v>
      </c>
      <c r="G320" s="284" t="s">
        <v>214</v>
      </c>
      <c r="H320" s="278" t="s">
        <v>697</v>
      </c>
      <c r="I320" s="268" t="s">
        <v>1269</v>
      </c>
      <c r="J320" s="269" t="s">
        <v>882</v>
      </c>
      <c r="K320" s="269" t="s">
        <v>880</v>
      </c>
      <c r="L320" s="269"/>
      <c r="M320" s="269" t="s">
        <v>845</v>
      </c>
      <c r="N320" s="285">
        <v>45565</v>
      </c>
      <c r="O320" s="285" t="s">
        <v>888</v>
      </c>
      <c r="P320" s="311" t="s">
        <v>41</v>
      </c>
      <c r="Q320" s="289" t="s">
        <v>24</v>
      </c>
      <c r="R320" s="289">
        <v>9</v>
      </c>
      <c r="S320" s="289" t="s">
        <v>40</v>
      </c>
      <c r="T320" s="320" t="s">
        <v>175</v>
      </c>
      <c r="U320" s="322">
        <v>5</v>
      </c>
      <c r="V320" s="326">
        <v>0</v>
      </c>
      <c r="W320" s="328">
        <v>0</v>
      </c>
      <c r="X320" s="260"/>
      <c r="Y320" s="260"/>
      <c r="Z320" s="260"/>
      <c r="AA320" s="281"/>
      <c r="AB320" s="281"/>
      <c r="AC320" s="281"/>
      <c r="AD320" s="281"/>
      <c r="AE320" s="281"/>
      <c r="AF320" s="281"/>
      <c r="AG320" s="281"/>
      <c r="AH320" s="281"/>
      <c r="AI320" s="281"/>
      <c r="AJ320" s="281"/>
      <c r="AK320" s="281"/>
      <c r="AL320" s="281"/>
      <c r="AM320" s="281"/>
      <c r="AN320" s="281"/>
      <c r="AO320" s="281"/>
      <c r="AP320" s="281"/>
      <c r="AQ320" s="281"/>
      <c r="AR320" s="281"/>
      <c r="AS320" s="281"/>
      <c r="AT320" s="281"/>
      <c r="AU320" s="281"/>
      <c r="AV320" s="260"/>
      <c r="AW320" s="260"/>
      <c r="AX320" s="260"/>
      <c r="AY320" s="260"/>
      <c r="AZ320" s="260"/>
      <c r="BA320" s="281"/>
      <c r="BB320" s="281"/>
    </row>
    <row r="321" spans="1:136" s="261" customFormat="1" ht="60" hidden="1" x14ac:dyDescent="0.35">
      <c r="A321" s="288" t="s">
        <v>7</v>
      </c>
      <c r="B321" s="283" t="s">
        <v>779</v>
      </c>
      <c r="C321" s="288" t="s">
        <v>204</v>
      </c>
      <c r="D321" s="269" t="s">
        <v>10</v>
      </c>
      <c r="E321" s="284" t="s">
        <v>459</v>
      </c>
      <c r="F321" s="288" t="s">
        <v>750</v>
      </c>
      <c r="G321" s="284" t="s">
        <v>214</v>
      </c>
      <c r="H321" s="278" t="s">
        <v>698</v>
      </c>
      <c r="I321" s="268" t="s">
        <v>1269</v>
      </c>
      <c r="J321" s="269" t="s">
        <v>882</v>
      </c>
      <c r="K321" s="269" t="s">
        <v>880</v>
      </c>
      <c r="L321" s="269"/>
      <c r="M321" s="269" t="s">
        <v>845</v>
      </c>
      <c r="N321" s="285">
        <v>45565</v>
      </c>
      <c r="O321" s="285" t="s">
        <v>888</v>
      </c>
      <c r="P321" s="311" t="s">
        <v>41</v>
      </c>
      <c r="Q321" s="289">
        <v>9</v>
      </c>
      <c r="R321" s="289" t="s">
        <v>40</v>
      </c>
      <c r="S321" s="289" t="s">
        <v>175</v>
      </c>
      <c r="T321" s="322">
        <v>5</v>
      </c>
      <c r="U321" s="281"/>
      <c r="V321" s="281"/>
      <c r="W321" s="281"/>
    </row>
    <row r="322" spans="1:136" s="261" customFormat="1" ht="60" hidden="1" x14ac:dyDescent="0.35">
      <c r="A322" s="514" t="s">
        <v>7</v>
      </c>
      <c r="B322" s="505" t="s">
        <v>779</v>
      </c>
      <c r="C322" s="514" t="s">
        <v>204</v>
      </c>
      <c r="D322" s="506" t="s">
        <v>10</v>
      </c>
      <c r="E322" s="507" t="s">
        <v>459</v>
      </c>
      <c r="F322" s="514" t="s">
        <v>750</v>
      </c>
      <c r="G322" s="507" t="s">
        <v>214</v>
      </c>
      <c r="H322" s="278" t="s">
        <v>700</v>
      </c>
      <c r="I322" s="508" t="s">
        <v>1269</v>
      </c>
      <c r="J322" s="506" t="s">
        <v>882</v>
      </c>
      <c r="K322" s="506" t="s">
        <v>880</v>
      </c>
      <c r="L322" s="269"/>
      <c r="M322" s="269" t="s">
        <v>845</v>
      </c>
      <c r="N322" s="509">
        <v>45565</v>
      </c>
      <c r="O322" s="509" t="s">
        <v>888</v>
      </c>
      <c r="P322" s="311" t="s">
        <v>41</v>
      </c>
      <c r="Q322" s="515" t="s">
        <v>40</v>
      </c>
      <c r="R322" s="515" t="s">
        <v>175</v>
      </c>
      <c r="S322" s="528">
        <v>5</v>
      </c>
      <c r="T322" s="281"/>
    </row>
    <row r="323" spans="1:136" s="339" customFormat="1" ht="98.25" customHeight="1" x14ac:dyDescent="0.35">
      <c r="A323" s="311" t="s">
        <v>7</v>
      </c>
      <c r="B323" s="311" t="s">
        <v>779</v>
      </c>
      <c r="C323" s="311" t="s">
        <v>204</v>
      </c>
      <c r="D323" s="340" t="s">
        <v>10</v>
      </c>
      <c r="E323" s="311" t="s">
        <v>460</v>
      </c>
      <c r="F323" s="311" t="s">
        <v>751</v>
      </c>
      <c r="G323" s="311" t="s">
        <v>1086</v>
      </c>
      <c r="H323" s="340" t="s">
        <v>696</v>
      </c>
      <c r="I323" s="469">
        <v>7.15E+16</v>
      </c>
      <c r="J323" s="340" t="s">
        <v>839</v>
      </c>
      <c r="K323" s="340" t="s">
        <v>1277</v>
      </c>
      <c r="L323" s="380"/>
      <c r="M323" s="370" t="s">
        <v>601</v>
      </c>
      <c r="N323" s="354">
        <v>45565</v>
      </c>
      <c r="O323" s="354" t="s">
        <v>888</v>
      </c>
      <c r="P323" s="392" t="s">
        <v>41</v>
      </c>
      <c r="Q323" s="311" t="s">
        <v>231</v>
      </c>
      <c r="R323" s="311" t="s">
        <v>24</v>
      </c>
      <c r="S323" s="311">
        <v>9</v>
      </c>
      <c r="T323" s="311" t="s">
        <v>40</v>
      </c>
      <c r="U323" s="311" t="s">
        <v>175</v>
      </c>
      <c r="V323" s="458">
        <v>2.5E+16</v>
      </c>
      <c r="W323" s="458">
        <v>2.5E+16</v>
      </c>
      <c r="X323" s="458">
        <v>2.5E+16</v>
      </c>
      <c r="Y323" s="458">
        <v>2.5E+16</v>
      </c>
      <c r="Z323" s="458">
        <v>2.5E+16</v>
      </c>
      <c r="AA323" s="458">
        <f>SUM(V323:Z323)</f>
        <v>1.25E+17</v>
      </c>
      <c r="AB323" s="322" t="str">
        <f t="shared" ref="AB323:AE324" si="551">IF(AV$7=H323,$K323,0)</f>
        <v>Tracking both BMP implementation and water quality improvements in TMDL watersheds is critical to properly assess both progress and needs in watershed restoration and thereby measure TMDL Implementation Program success. BMP installations in FY20 resulted in the reduction of 3,074,754 pounds of nitrogen, 92,185 pounds of phosphorous,126,901 tons of sediment, and 7.15E+16 colony forming units (CFU) of fecal coliform bacteria. Tables xxx provides a summary of the estimated BMP pollutant reductions achieved, classified by associated BMP funding source and the extent of each BMP installed.</v>
      </c>
      <c r="AC323" s="322">
        <f t="shared" si="551"/>
        <v>0</v>
      </c>
      <c r="AD323" s="322">
        <f t="shared" si="551"/>
        <v>0</v>
      </c>
      <c r="AE323" s="322">
        <f t="shared" si="551"/>
        <v>0</v>
      </c>
      <c r="AF323" s="322">
        <f>IF(AZ$7=M323,$K323,0)</f>
        <v>0</v>
      </c>
      <c r="AG323" s="364" t="str">
        <f t="shared" ref="AG323:AJ324" si="552">IF(AV$7=H323,$J323,0)</f>
        <v>Active</v>
      </c>
      <c r="AH323" s="322">
        <f t="shared" si="552"/>
        <v>0</v>
      </c>
      <c r="AI323" s="322">
        <f t="shared" si="552"/>
        <v>0</v>
      </c>
      <c r="AJ323" s="322">
        <f t="shared" si="552"/>
        <v>0</v>
      </c>
      <c r="AK323" s="322">
        <f>IF(AZ$7=M323,$J323,0)</f>
        <v>0</v>
      </c>
      <c r="AL323" s="364" t="str">
        <f t="shared" ref="AL323:AO324" si="553">IF(AV$7=H323,$D323,0)</f>
        <v>DEQ</v>
      </c>
      <c r="AM323" s="322">
        <f t="shared" si="553"/>
        <v>0</v>
      </c>
      <c r="AN323" s="322">
        <f t="shared" si="553"/>
        <v>0</v>
      </c>
      <c r="AO323" s="322">
        <f t="shared" si="553"/>
        <v>0</v>
      </c>
      <c r="AP323" s="322">
        <f>IF(AZ$7=M323,$D323,0)</f>
        <v>0</v>
      </c>
      <c r="AQ323" s="322" t="str">
        <f t="shared" ref="AQ323:AT324" si="554">IF(AV$7=H323,$M323,0)</f>
        <v>Nicole Sandberg</v>
      </c>
      <c r="AR323" s="322">
        <f t="shared" si="554"/>
        <v>0</v>
      </c>
      <c r="AS323" s="322">
        <f t="shared" si="554"/>
        <v>0</v>
      </c>
      <c r="AT323" s="322">
        <f t="shared" si="554"/>
        <v>0</v>
      </c>
      <c r="AU323" s="322">
        <f>IF(AZ$7=M323,$M323,0)</f>
        <v>0</v>
      </c>
      <c r="AV323" s="461">
        <f t="shared" ref="AV323" si="555">IF(AV$7=H323,$I323,0)</f>
        <v>7.15E+16</v>
      </c>
      <c r="AW323" s="298">
        <f t="shared" ref="AW323" si="556">IF(AW$7=I323,$I323,0)</f>
        <v>0</v>
      </c>
      <c r="AX323" s="298">
        <f t="shared" ref="AX323" si="557">IF(AX$7=J323,$I323,0)</f>
        <v>0</v>
      </c>
      <c r="AY323" s="298">
        <f t="shared" ref="AY323" si="558">IF(AY$7=K323,$I323,0)</f>
        <v>0</v>
      </c>
      <c r="AZ323" s="372">
        <f>IF(AZ$7=M323,$I323,0)</f>
        <v>0</v>
      </c>
      <c r="BA323" s="344">
        <f>SUM(AV323:AZ323)</f>
        <v>7.15E+16</v>
      </c>
      <c r="BB323" s="434">
        <f>BA323/AA323</f>
        <v>0.57199999999999995</v>
      </c>
      <c r="BC323" s="273"/>
      <c r="BD323" s="273"/>
      <c r="BE323" s="273"/>
      <c r="BF323" s="273"/>
      <c r="BG323" s="273"/>
      <c r="BH323" s="273"/>
      <c r="BI323" s="273"/>
      <c r="BJ323" s="273"/>
      <c r="BK323" s="273"/>
      <c r="BL323" s="273"/>
      <c r="BM323" s="273"/>
      <c r="BN323" s="273"/>
      <c r="BO323" s="273"/>
      <c r="BP323" s="273"/>
      <c r="BQ323" s="273"/>
      <c r="BR323" s="273"/>
      <c r="BS323" s="273"/>
      <c r="BT323" s="273"/>
      <c r="BU323" s="273"/>
      <c r="BV323" s="273"/>
      <c r="BW323" s="273"/>
      <c r="BX323" s="273"/>
      <c r="BY323" s="273"/>
      <c r="BZ323" s="273"/>
      <c r="CA323" s="273"/>
      <c r="CB323" s="273"/>
      <c r="CC323" s="273"/>
      <c r="CD323" s="273"/>
      <c r="CE323" s="273"/>
      <c r="CF323" s="273"/>
      <c r="CG323" s="273"/>
      <c r="CH323" s="273"/>
      <c r="CI323" s="273"/>
      <c r="CJ323" s="273"/>
      <c r="CK323" s="273"/>
      <c r="CL323" s="273"/>
      <c r="CM323" s="273"/>
      <c r="CN323" s="273"/>
      <c r="CO323" s="273"/>
      <c r="CP323" s="273"/>
      <c r="CQ323" s="273"/>
      <c r="CR323" s="273"/>
      <c r="CS323" s="273"/>
      <c r="CT323" s="273"/>
      <c r="CU323" s="273"/>
      <c r="CV323" s="273"/>
      <c r="CW323" s="273"/>
      <c r="CX323" s="273"/>
      <c r="CY323" s="273"/>
      <c r="CZ323" s="273"/>
      <c r="DA323" s="273"/>
      <c r="DB323" s="273"/>
      <c r="DC323" s="273"/>
      <c r="DD323" s="273"/>
      <c r="DE323" s="273"/>
      <c r="DF323" s="273"/>
      <c r="DG323" s="273"/>
      <c r="DH323" s="273"/>
      <c r="DI323" s="273"/>
      <c r="DJ323" s="273"/>
      <c r="DK323" s="273"/>
      <c r="DL323" s="273"/>
      <c r="DM323" s="273"/>
      <c r="DN323" s="273"/>
      <c r="DO323" s="273"/>
      <c r="DP323" s="273"/>
      <c r="DQ323" s="273"/>
      <c r="DR323" s="273"/>
      <c r="DS323" s="273"/>
      <c r="DT323" s="273"/>
      <c r="DU323" s="273"/>
      <c r="DV323" s="273"/>
      <c r="DW323" s="273"/>
      <c r="DX323" s="273"/>
      <c r="DY323" s="273"/>
      <c r="DZ323" s="273"/>
      <c r="EA323" s="273"/>
      <c r="EB323" s="273"/>
      <c r="EC323" s="273"/>
      <c r="ED323" s="273"/>
      <c r="EE323" s="273"/>
      <c r="EF323" s="273"/>
    </row>
    <row r="324" spans="1:136" s="261" customFormat="1" ht="60" hidden="1" x14ac:dyDescent="0.35">
      <c r="A324" s="409" t="s">
        <v>7</v>
      </c>
      <c r="B324" s="396" t="s">
        <v>779</v>
      </c>
      <c r="C324" s="409" t="s">
        <v>204</v>
      </c>
      <c r="D324" s="397" t="s">
        <v>10</v>
      </c>
      <c r="E324" s="398" t="s">
        <v>460</v>
      </c>
      <c r="F324" s="409" t="s">
        <v>751</v>
      </c>
      <c r="G324" s="398" t="s">
        <v>214</v>
      </c>
      <c r="H324" s="400" t="s">
        <v>699</v>
      </c>
      <c r="I324" s="401" t="s">
        <v>1269</v>
      </c>
      <c r="J324" s="397" t="s">
        <v>882</v>
      </c>
      <c r="K324" s="397" t="s">
        <v>880</v>
      </c>
      <c r="L324" s="269"/>
      <c r="M324" s="269" t="s">
        <v>845</v>
      </c>
      <c r="N324" s="402">
        <v>45565</v>
      </c>
      <c r="O324" s="402" t="s">
        <v>888</v>
      </c>
      <c r="P324" s="311" t="s">
        <v>41</v>
      </c>
      <c r="Q324" s="404" t="s">
        <v>231</v>
      </c>
      <c r="R324" s="404" t="s">
        <v>24</v>
      </c>
      <c r="S324" s="404">
        <v>9</v>
      </c>
      <c r="T324" s="320" t="s">
        <v>40</v>
      </c>
      <c r="U324" s="320" t="s">
        <v>175</v>
      </c>
      <c r="V324" s="320">
        <v>1</v>
      </c>
      <c r="W324" s="320">
        <v>1</v>
      </c>
      <c r="X324" s="320">
        <v>1</v>
      </c>
      <c r="Y324" s="320">
        <v>1</v>
      </c>
      <c r="Z324" s="320">
        <v>1</v>
      </c>
      <c r="AA324" s="322">
        <f>SUM(V324:Z324)</f>
        <v>5</v>
      </c>
      <c r="AB324" s="322">
        <f t="shared" si="551"/>
        <v>0</v>
      </c>
      <c r="AC324" s="322">
        <f t="shared" si="551"/>
        <v>0</v>
      </c>
      <c r="AD324" s="322">
        <f t="shared" si="551"/>
        <v>0</v>
      </c>
      <c r="AE324" s="322">
        <f t="shared" si="551"/>
        <v>0</v>
      </c>
      <c r="AF324" s="322">
        <f>IF(AZ$7=M324,$K324,0)</f>
        <v>0</v>
      </c>
      <c r="AG324" s="322">
        <f t="shared" si="552"/>
        <v>0</v>
      </c>
      <c r="AH324" s="322">
        <f t="shared" si="552"/>
        <v>0</v>
      </c>
      <c r="AI324" s="322">
        <f t="shared" si="552"/>
        <v>0</v>
      </c>
      <c r="AJ324" s="322">
        <f t="shared" si="552"/>
        <v>0</v>
      </c>
      <c r="AK324" s="322">
        <f>IF(AZ$7=M324,$J324,0)</f>
        <v>0</v>
      </c>
      <c r="AL324" s="322">
        <f t="shared" si="553"/>
        <v>0</v>
      </c>
      <c r="AM324" s="322">
        <f t="shared" si="553"/>
        <v>0</v>
      </c>
      <c r="AN324" s="322">
        <f t="shared" si="553"/>
        <v>0</v>
      </c>
      <c r="AO324" s="322">
        <f t="shared" si="553"/>
        <v>0</v>
      </c>
      <c r="AP324" s="322">
        <f>IF(AZ$7=M324,$D324,0)</f>
        <v>0</v>
      </c>
      <c r="AQ324" s="322">
        <f t="shared" si="554"/>
        <v>0</v>
      </c>
      <c r="AR324" s="322">
        <f t="shared" si="554"/>
        <v>0</v>
      </c>
      <c r="AS324" s="322">
        <f t="shared" si="554"/>
        <v>0</v>
      </c>
      <c r="AT324" s="322">
        <f t="shared" si="554"/>
        <v>0</v>
      </c>
      <c r="AU324" s="322">
        <f>IF(AZ$7=M324,$M324,0)</f>
        <v>0</v>
      </c>
      <c r="AV324" s="322">
        <f t="shared" ref="AV324:AY324" si="559">IF(AV$7=H324,$I324,0)</f>
        <v>0</v>
      </c>
      <c r="AW324" s="322">
        <f t="shared" si="559"/>
        <v>0</v>
      </c>
      <c r="AX324" s="322">
        <f t="shared" si="559"/>
        <v>0</v>
      </c>
      <c r="AY324" s="322">
        <f t="shared" si="559"/>
        <v>0</v>
      </c>
      <c r="AZ324" s="322">
        <f>IF(AZ$7=M324,$I324,0)</f>
        <v>0</v>
      </c>
      <c r="BA324" s="326">
        <f>SUM(AV324:AZ324)</f>
        <v>0</v>
      </c>
      <c r="BB324" s="328">
        <f>BA324/AA324</f>
        <v>0</v>
      </c>
    </row>
    <row r="325" spans="1:136" s="261" customFormat="1" ht="60" hidden="1" x14ac:dyDescent="0.35">
      <c r="A325" s="288" t="s">
        <v>7</v>
      </c>
      <c r="B325" s="283" t="s">
        <v>779</v>
      </c>
      <c r="C325" s="288" t="s">
        <v>204</v>
      </c>
      <c r="D325" s="269" t="s">
        <v>10</v>
      </c>
      <c r="E325" s="284" t="s">
        <v>460</v>
      </c>
      <c r="F325" s="288" t="s">
        <v>751</v>
      </c>
      <c r="G325" s="284" t="s">
        <v>214</v>
      </c>
      <c r="H325" s="278" t="s">
        <v>697</v>
      </c>
      <c r="I325" s="268" t="s">
        <v>1269</v>
      </c>
      <c r="J325" s="269" t="s">
        <v>882</v>
      </c>
      <c r="K325" s="269" t="s">
        <v>880</v>
      </c>
      <c r="L325" s="269"/>
      <c r="M325" s="269" t="s">
        <v>845</v>
      </c>
      <c r="N325" s="285">
        <v>45565</v>
      </c>
      <c r="O325" s="285" t="s">
        <v>888</v>
      </c>
      <c r="P325" s="311" t="s">
        <v>41</v>
      </c>
      <c r="Q325" s="289" t="s">
        <v>24</v>
      </c>
      <c r="R325" s="289">
        <v>9</v>
      </c>
      <c r="S325" s="289" t="s">
        <v>40</v>
      </c>
      <c r="T325" s="320" t="s">
        <v>175</v>
      </c>
      <c r="U325" s="322">
        <v>5</v>
      </c>
      <c r="V325" s="326">
        <v>0</v>
      </c>
      <c r="W325" s="328">
        <v>0</v>
      </c>
      <c r="X325" s="260"/>
      <c r="Y325" s="260"/>
      <c r="Z325" s="260"/>
      <c r="AA325" s="281"/>
      <c r="AB325" s="281"/>
      <c r="AC325" s="281"/>
      <c r="AD325" s="281"/>
      <c r="AE325" s="281"/>
      <c r="AF325" s="281"/>
      <c r="AG325" s="281"/>
      <c r="AH325" s="281"/>
      <c r="AI325" s="281"/>
      <c r="AJ325" s="281"/>
      <c r="AK325" s="281"/>
      <c r="AL325" s="281"/>
      <c r="AM325" s="281"/>
      <c r="AN325" s="281"/>
      <c r="AO325" s="281"/>
      <c r="AP325" s="281"/>
      <c r="AQ325" s="281"/>
      <c r="AR325" s="281"/>
      <c r="AS325" s="281"/>
      <c r="AT325" s="281"/>
      <c r="AU325" s="281"/>
      <c r="AV325" s="260"/>
      <c r="AW325" s="260"/>
      <c r="AX325" s="260"/>
      <c r="AY325" s="260"/>
      <c r="AZ325" s="260"/>
      <c r="BA325" s="281"/>
      <c r="BB325" s="281"/>
    </row>
    <row r="326" spans="1:136" s="261" customFormat="1" ht="60" hidden="1" x14ac:dyDescent="0.35">
      <c r="A326" s="288" t="s">
        <v>7</v>
      </c>
      <c r="B326" s="283" t="s">
        <v>779</v>
      </c>
      <c r="C326" s="288" t="s">
        <v>204</v>
      </c>
      <c r="D326" s="269" t="s">
        <v>10</v>
      </c>
      <c r="E326" s="284" t="s">
        <v>460</v>
      </c>
      <c r="F326" s="288" t="s">
        <v>751</v>
      </c>
      <c r="G326" s="284" t="s">
        <v>214</v>
      </c>
      <c r="H326" s="278" t="s">
        <v>698</v>
      </c>
      <c r="I326" s="268" t="s">
        <v>1269</v>
      </c>
      <c r="J326" s="269" t="s">
        <v>882</v>
      </c>
      <c r="K326" s="269" t="s">
        <v>880</v>
      </c>
      <c r="L326" s="269"/>
      <c r="M326" s="269" t="s">
        <v>845</v>
      </c>
      <c r="N326" s="285">
        <v>45565</v>
      </c>
      <c r="O326" s="285" t="s">
        <v>888</v>
      </c>
      <c r="P326" s="311" t="s">
        <v>41</v>
      </c>
      <c r="Q326" s="289">
        <v>9</v>
      </c>
      <c r="R326" s="289" t="s">
        <v>40</v>
      </c>
      <c r="S326" s="289" t="s">
        <v>175</v>
      </c>
      <c r="T326" s="322">
        <v>5</v>
      </c>
      <c r="U326" s="281"/>
      <c r="V326" s="281"/>
      <c r="W326" s="281"/>
    </row>
    <row r="327" spans="1:136" s="261" customFormat="1" ht="60" hidden="1" x14ac:dyDescent="0.35">
      <c r="A327" s="514" t="s">
        <v>7</v>
      </c>
      <c r="B327" s="505" t="s">
        <v>779</v>
      </c>
      <c r="C327" s="514" t="s">
        <v>204</v>
      </c>
      <c r="D327" s="506" t="s">
        <v>10</v>
      </c>
      <c r="E327" s="507" t="s">
        <v>460</v>
      </c>
      <c r="F327" s="514" t="s">
        <v>751</v>
      </c>
      <c r="G327" s="507" t="s">
        <v>214</v>
      </c>
      <c r="H327" s="278" t="s">
        <v>700</v>
      </c>
      <c r="I327" s="508" t="s">
        <v>1269</v>
      </c>
      <c r="J327" s="506" t="s">
        <v>882</v>
      </c>
      <c r="K327" s="506" t="s">
        <v>880</v>
      </c>
      <c r="L327" s="269"/>
      <c r="M327" s="269" t="s">
        <v>845</v>
      </c>
      <c r="N327" s="509">
        <v>45565</v>
      </c>
      <c r="O327" s="509" t="s">
        <v>888</v>
      </c>
      <c r="P327" s="311" t="s">
        <v>41</v>
      </c>
      <c r="Q327" s="515" t="s">
        <v>40</v>
      </c>
      <c r="R327" s="515" t="s">
        <v>175</v>
      </c>
      <c r="S327" s="528">
        <v>5</v>
      </c>
      <c r="T327" s="281"/>
    </row>
    <row r="328" spans="1:136" s="339" customFormat="1" ht="166.5" customHeight="1" x14ac:dyDescent="0.35">
      <c r="A328" s="311" t="s">
        <v>7</v>
      </c>
      <c r="B328" s="311" t="s">
        <v>780</v>
      </c>
      <c r="C328" s="311" t="s">
        <v>45</v>
      </c>
      <c r="D328" s="340" t="s">
        <v>10</v>
      </c>
      <c r="E328" s="311" t="s">
        <v>500</v>
      </c>
      <c r="F328" s="311" t="s">
        <v>635</v>
      </c>
      <c r="G328" s="311" t="s">
        <v>194</v>
      </c>
      <c r="H328" s="340" t="s">
        <v>696</v>
      </c>
      <c r="I328" s="343">
        <v>9</v>
      </c>
      <c r="J328" s="340" t="s">
        <v>839</v>
      </c>
      <c r="K328" s="340" t="s">
        <v>1118</v>
      </c>
      <c r="L328" s="380" t="s">
        <v>1119</v>
      </c>
      <c r="M328" s="370" t="s">
        <v>601</v>
      </c>
      <c r="N328" s="354">
        <v>45565</v>
      </c>
      <c r="O328" s="354" t="s">
        <v>888</v>
      </c>
      <c r="P328" s="392" t="s">
        <v>10</v>
      </c>
      <c r="Q328" s="311" t="s">
        <v>46</v>
      </c>
      <c r="R328" s="311" t="s">
        <v>24</v>
      </c>
      <c r="S328" s="311">
        <v>10</v>
      </c>
      <c r="T328" s="311" t="s">
        <v>43</v>
      </c>
      <c r="U328" s="311" t="s">
        <v>176</v>
      </c>
      <c r="V328" s="311">
        <v>5</v>
      </c>
      <c r="W328" s="320">
        <v>5</v>
      </c>
      <c r="X328" s="320">
        <v>5</v>
      </c>
      <c r="Y328" s="320">
        <v>5</v>
      </c>
      <c r="Z328" s="320">
        <v>5</v>
      </c>
      <c r="AA328" s="464">
        <f>SUM(V328:Z328)</f>
        <v>25</v>
      </c>
      <c r="AB328" s="322" t="str">
        <f t="shared" ref="AB328:AE329" si="560">IF(AV$7=H328,$K328,0)</f>
        <v xml:space="preserve">Annually VA DEQ reports on a select number of implementation plans regarding their status of meeting goals and milestones. Generally these are related to implementation plans that received Section 319(h) funds but occasionally these status reports may reflect implementation plans that have had a significant level of implementation that was not funded by Section 319(h). VA DEQ is looking to produce these report on 50% of the actively 319(h)-funded implementation plans annually. The table below reflects the schedule for reports based upon projects that are currently active. A hyperlink of the latest report (whether VAFY2019 or VAFy2020) is included that will contain the full individual report. For FY2020 VA has produced nine (9) updated implementation plan project reports. As new implementation plan projects come on board this table will be amended. Generally implementation plans will begin to be reported in the year after the project started and will continue for one year after a project’s funded has ended (to allow for one year of post-implementation water quality monitoring data). </v>
      </c>
      <c r="AC328" s="322">
        <f t="shared" si="560"/>
        <v>0</v>
      </c>
      <c r="AD328" s="322">
        <f t="shared" si="560"/>
        <v>0</v>
      </c>
      <c r="AE328" s="322">
        <f t="shared" si="560"/>
        <v>0</v>
      </c>
      <c r="AF328" s="322">
        <f>IF(AZ$7=M328,$K328,0)</f>
        <v>0</v>
      </c>
      <c r="AG328" s="364" t="str">
        <f t="shared" ref="AG328:AJ329" si="561">IF(AV$7=H328,$J328,0)</f>
        <v>Active</v>
      </c>
      <c r="AH328" s="322">
        <f t="shared" si="561"/>
        <v>0</v>
      </c>
      <c r="AI328" s="322">
        <f t="shared" si="561"/>
        <v>0</v>
      </c>
      <c r="AJ328" s="322">
        <f t="shared" si="561"/>
        <v>0</v>
      </c>
      <c r="AK328" s="322">
        <f>IF(AZ$7=M328,$J328,0)</f>
        <v>0</v>
      </c>
      <c r="AL328" s="364" t="str">
        <f t="shared" ref="AL328:AO329" si="562">IF(AV$7=H328,$D328,0)</f>
        <v>DEQ</v>
      </c>
      <c r="AM328" s="322">
        <f t="shared" si="562"/>
        <v>0</v>
      </c>
      <c r="AN328" s="322">
        <f t="shared" si="562"/>
        <v>0</v>
      </c>
      <c r="AO328" s="322">
        <f t="shared" si="562"/>
        <v>0</v>
      </c>
      <c r="AP328" s="322">
        <f>IF(AZ$7=M328,$D328,0)</f>
        <v>0</v>
      </c>
      <c r="AQ328" s="322" t="str">
        <f t="shared" ref="AQ328:AT329" si="563">IF(AV$7=H328,$M328,0)</f>
        <v>Nicole Sandberg</v>
      </c>
      <c r="AR328" s="322">
        <f t="shared" si="563"/>
        <v>0</v>
      </c>
      <c r="AS328" s="322">
        <f t="shared" si="563"/>
        <v>0</v>
      </c>
      <c r="AT328" s="322">
        <f t="shared" si="563"/>
        <v>0</v>
      </c>
      <c r="AU328" s="322">
        <f>IF(AZ$7=M328,$M328,0)</f>
        <v>0</v>
      </c>
      <c r="AV328" s="461">
        <f t="shared" ref="AV328" si="564">IF(AV$7=H328,$I328,0)</f>
        <v>9</v>
      </c>
      <c r="AW328" s="298">
        <f t="shared" ref="AW328" si="565">IF(AW$7=I328,$I328,0)</f>
        <v>0</v>
      </c>
      <c r="AX328" s="298">
        <f t="shared" ref="AX328" si="566">IF(AX$7=J328,$I328,0)</f>
        <v>0</v>
      </c>
      <c r="AY328" s="298">
        <f t="shared" ref="AY328" si="567">IF(AY$7=K328,$I328,0)</f>
        <v>0</v>
      </c>
      <c r="AZ328" s="372">
        <f>IF(AZ$7=M328,$I328,0)</f>
        <v>0</v>
      </c>
      <c r="BA328" s="466">
        <f>SUM(AV328:AZ328)</f>
        <v>9</v>
      </c>
      <c r="BB328" s="434">
        <f>BA328/AA328</f>
        <v>0.36</v>
      </c>
      <c r="BC328" s="273"/>
      <c r="BD328" s="273"/>
      <c r="BE328" s="273"/>
      <c r="BF328" s="273"/>
      <c r="BG328" s="273"/>
      <c r="BH328" s="273"/>
      <c r="BI328" s="273"/>
      <c r="BJ328" s="273"/>
      <c r="BK328" s="273"/>
      <c r="BL328" s="273"/>
      <c r="BM328" s="273"/>
      <c r="BN328" s="273"/>
      <c r="BO328" s="273"/>
      <c r="BP328" s="273"/>
      <c r="BQ328" s="273"/>
      <c r="BR328" s="273"/>
      <c r="BS328" s="273"/>
      <c r="BT328" s="273"/>
      <c r="BU328" s="273"/>
      <c r="BV328" s="273"/>
      <c r="BW328" s="273"/>
      <c r="BX328" s="273"/>
      <c r="BY328" s="273"/>
      <c r="BZ328" s="273"/>
      <c r="CA328" s="273"/>
      <c r="CB328" s="273"/>
      <c r="CC328" s="273"/>
      <c r="CD328" s="273"/>
      <c r="CE328" s="273"/>
      <c r="CF328" s="273"/>
      <c r="CG328" s="273"/>
      <c r="CH328" s="273"/>
      <c r="CI328" s="273"/>
      <c r="CJ328" s="273"/>
      <c r="CK328" s="273"/>
      <c r="CL328" s="273"/>
      <c r="CM328" s="273"/>
      <c r="CN328" s="273"/>
      <c r="CO328" s="273"/>
      <c r="CP328" s="273"/>
      <c r="CQ328" s="273"/>
      <c r="CR328" s="273"/>
      <c r="CS328" s="273"/>
      <c r="CT328" s="273"/>
      <c r="CU328" s="273"/>
      <c r="CV328" s="273"/>
      <c r="CW328" s="273"/>
      <c r="CX328" s="273"/>
      <c r="CY328" s="273"/>
      <c r="CZ328" s="273"/>
      <c r="DA328" s="273"/>
      <c r="DB328" s="273"/>
      <c r="DC328" s="273"/>
      <c r="DD328" s="273"/>
      <c r="DE328" s="273"/>
      <c r="DF328" s="273"/>
      <c r="DG328" s="273"/>
      <c r="DH328" s="273"/>
      <c r="DI328" s="273"/>
      <c r="DJ328" s="273"/>
      <c r="DK328" s="273"/>
      <c r="DL328" s="273"/>
      <c r="DM328" s="273"/>
      <c r="DN328" s="273"/>
      <c r="DO328" s="273"/>
      <c r="DP328" s="273"/>
      <c r="DQ328" s="273"/>
      <c r="DR328" s="273"/>
      <c r="DS328" s="273"/>
      <c r="DT328" s="273"/>
      <c r="DU328" s="273"/>
      <c r="DV328" s="273"/>
      <c r="DW328" s="273"/>
      <c r="DX328" s="273"/>
      <c r="DY328" s="273"/>
      <c r="DZ328" s="273"/>
      <c r="EA328" s="273"/>
      <c r="EB328" s="273"/>
      <c r="EC328" s="273"/>
      <c r="ED328" s="273"/>
      <c r="EE328" s="273"/>
      <c r="EF328" s="273"/>
    </row>
    <row r="329" spans="1:136" s="261" customFormat="1" ht="108" hidden="1" x14ac:dyDescent="0.35">
      <c r="A329" s="409" t="s">
        <v>7</v>
      </c>
      <c r="B329" s="396" t="s">
        <v>780</v>
      </c>
      <c r="C329" s="409" t="s">
        <v>45</v>
      </c>
      <c r="D329" s="397" t="s">
        <v>10</v>
      </c>
      <c r="E329" s="398" t="s">
        <v>500</v>
      </c>
      <c r="F329" s="409" t="s">
        <v>635</v>
      </c>
      <c r="G329" s="398" t="s">
        <v>194</v>
      </c>
      <c r="H329" s="400" t="s">
        <v>699</v>
      </c>
      <c r="I329" s="401" t="s">
        <v>1269</v>
      </c>
      <c r="J329" s="397" t="s">
        <v>882</v>
      </c>
      <c r="K329" s="1" t="s">
        <v>1088</v>
      </c>
      <c r="L329" s="269"/>
      <c r="M329" s="269" t="s">
        <v>845</v>
      </c>
      <c r="N329" s="402">
        <v>45565</v>
      </c>
      <c r="O329" s="402" t="s">
        <v>888</v>
      </c>
      <c r="P329" s="311" t="s">
        <v>10</v>
      </c>
      <c r="Q329" s="404" t="s">
        <v>46</v>
      </c>
      <c r="R329" s="404" t="s">
        <v>24</v>
      </c>
      <c r="S329" s="404">
        <v>10</v>
      </c>
      <c r="T329" s="320" t="s">
        <v>43</v>
      </c>
      <c r="U329" s="320" t="s">
        <v>176</v>
      </c>
      <c r="V329" s="320">
        <v>5</v>
      </c>
      <c r="W329" s="320">
        <v>5</v>
      </c>
      <c r="X329" s="320">
        <v>5</v>
      </c>
      <c r="Y329" s="320">
        <v>5</v>
      </c>
      <c r="Z329" s="320">
        <v>5</v>
      </c>
      <c r="AA329" s="322">
        <f>SUM(V329:Z329)</f>
        <v>25</v>
      </c>
      <c r="AB329" s="322">
        <f t="shared" si="560"/>
        <v>0</v>
      </c>
      <c r="AC329" s="322">
        <f t="shared" si="560"/>
        <v>0</v>
      </c>
      <c r="AD329" s="322">
        <f t="shared" si="560"/>
        <v>0</v>
      </c>
      <c r="AE329" s="322">
        <f t="shared" si="560"/>
        <v>0</v>
      </c>
      <c r="AF329" s="322">
        <f>IF(AZ$7=M329,$K329,0)</f>
        <v>0</v>
      </c>
      <c r="AG329" s="322">
        <f t="shared" si="561"/>
        <v>0</v>
      </c>
      <c r="AH329" s="322">
        <f t="shared" si="561"/>
        <v>0</v>
      </c>
      <c r="AI329" s="322">
        <f t="shared" si="561"/>
        <v>0</v>
      </c>
      <c r="AJ329" s="322">
        <f t="shared" si="561"/>
        <v>0</v>
      </c>
      <c r="AK329" s="322">
        <f>IF(AZ$7=M329,$J329,0)</f>
        <v>0</v>
      </c>
      <c r="AL329" s="322">
        <f t="shared" si="562"/>
        <v>0</v>
      </c>
      <c r="AM329" s="322">
        <f t="shared" si="562"/>
        <v>0</v>
      </c>
      <c r="AN329" s="322">
        <f t="shared" si="562"/>
        <v>0</v>
      </c>
      <c r="AO329" s="322">
        <f t="shared" si="562"/>
        <v>0</v>
      </c>
      <c r="AP329" s="322">
        <f>IF(AZ$7=M329,$D329,0)</f>
        <v>0</v>
      </c>
      <c r="AQ329" s="322">
        <f t="shared" si="563"/>
        <v>0</v>
      </c>
      <c r="AR329" s="322">
        <f t="shared" si="563"/>
        <v>0</v>
      </c>
      <c r="AS329" s="322">
        <f t="shared" si="563"/>
        <v>0</v>
      </c>
      <c r="AT329" s="322">
        <f t="shared" si="563"/>
        <v>0</v>
      </c>
      <c r="AU329" s="322">
        <f>IF(AZ$7=M329,$M329,0)</f>
        <v>0</v>
      </c>
      <c r="AV329" s="322">
        <f t="shared" ref="AV329:AY329" si="568">IF(AV$7=H329,$I329,0)</f>
        <v>0</v>
      </c>
      <c r="AW329" s="322">
        <f t="shared" si="568"/>
        <v>0</v>
      </c>
      <c r="AX329" s="322">
        <f t="shared" si="568"/>
        <v>0</v>
      </c>
      <c r="AY329" s="322">
        <f t="shared" si="568"/>
        <v>0</v>
      </c>
      <c r="AZ329" s="322">
        <f>IF(AZ$7=M329,$I329,0)</f>
        <v>0</v>
      </c>
      <c r="BA329" s="326">
        <f>SUM(AV329:AZ329)</f>
        <v>0</v>
      </c>
      <c r="BB329" s="328">
        <f>BA329/AA329</f>
        <v>0</v>
      </c>
    </row>
    <row r="330" spans="1:136" s="261" customFormat="1" ht="108" hidden="1" x14ac:dyDescent="0.35">
      <c r="A330" s="288" t="s">
        <v>7</v>
      </c>
      <c r="B330" s="283" t="s">
        <v>780</v>
      </c>
      <c r="C330" s="288" t="s">
        <v>45</v>
      </c>
      <c r="D330" s="269" t="s">
        <v>10</v>
      </c>
      <c r="E330" s="284" t="s">
        <v>500</v>
      </c>
      <c r="F330" s="288" t="s">
        <v>635</v>
      </c>
      <c r="G330" s="284" t="s">
        <v>194</v>
      </c>
      <c r="H330" s="278" t="s">
        <v>697</v>
      </c>
      <c r="I330" s="268" t="s">
        <v>1269</v>
      </c>
      <c r="J330" s="269" t="s">
        <v>882</v>
      </c>
      <c r="K330" s="269" t="s">
        <v>880</v>
      </c>
      <c r="L330" s="269"/>
      <c r="M330" s="269" t="s">
        <v>845</v>
      </c>
      <c r="N330" s="285">
        <v>45565</v>
      </c>
      <c r="O330" s="285" t="s">
        <v>888</v>
      </c>
      <c r="P330" s="311" t="s">
        <v>10</v>
      </c>
      <c r="Q330" s="289" t="s">
        <v>24</v>
      </c>
      <c r="R330" s="289">
        <v>10</v>
      </c>
      <c r="S330" s="289" t="s">
        <v>43</v>
      </c>
      <c r="T330" s="320" t="s">
        <v>176</v>
      </c>
      <c r="U330" s="322">
        <v>25</v>
      </c>
      <c r="V330" s="326">
        <v>0</v>
      </c>
      <c r="W330" s="328">
        <v>0</v>
      </c>
      <c r="X330" s="260"/>
      <c r="Y330" s="260"/>
      <c r="Z330" s="260"/>
      <c r="AA330" s="281"/>
      <c r="AB330" s="281"/>
      <c r="AC330" s="281"/>
      <c r="AD330" s="281"/>
      <c r="AE330" s="281"/>
      <c r="AF330" s="281"/>
      <c r="AG330" s="281"/>
      <c r="AH330" s="281"/>
      <c r="AI330" s="281"/>
      <c r="AJ330" s="281"/>
      <c r="AK330" s="281"/>
      <c r="AL330" s="281"/>
      <c r="AM330" s="281"/>
      <c r="AN330" s="281"/>
      <c r="AO330" s="281"/>
      <c r="AP330" s="281"/>
      <c r="AQ330" s="281"/>
      <c r="AR330" s="281"/>
      <c r="AS330" s="281"/>
      <c r="AT330" s="281"/>
      <c r="AU330" s="281"/>
      <c r="AV330" s="260"/>
      <c r="AW330" s="260"/>
      <c r="AX330" s="260"/>
      <c r="AY330" s="260"/>
      <c r="AZ330" s="260"/>
      <c r="BA330" s="281"/>
      <c r="BB330" s="281"/>
    </row>
    <row r="331" spans="1:136" s="261" customFormat="1" ht="108" hidden="1" x14ac:dyDescent="0.35">
      <c r="A331" s="288" t="s">
        <v>7</v>
      </c>
      <c r="B331" s="283" t="s">
        <v>780</v>
      </c>
      <c r="C331" s="288" t="s">
        <v>45</v>
      </c>
      <c r="D331" s="269" t="s">
        <v>10</v>
      </c>
      <c r="E331" s="284" t="s">
        <v>500</v>
      </c>
      <c r="F331" s="288" t="s">
        <v>635</v>
      </c>
      <c r="G331" s="284" t="s">
        <v>194</v>
      </c>
      <c r="H331" s="278" t="s">
        <v>698</v>
      </c>
      <c r="I331" s="268" t="s">
        <v>1269</v>
      </c>
      <c r="J331" s="269" t="s">
        <v>882</v>
      </c>
      <c r="K331" s="269" t="s">
        <v>880</v>
      </c>
      <c r="L331" s="269"/>
      <c r="M331" s="269" t="s">
        <v>845</v>
      </c>
      <c r="N331" s="285">
        <v>45565</v>
      </c>
      <c r="O331" s="285" t="s">
        <v>888</v>
      </c>
      <c r="P331" s="311" t="s">
        <v>10</v>
      </c>
      <c r="Q331" s="289">
        <v>10</v>
      </c>
      <c r="R331" s="289" t="s">
        <v>43</v>
      </c>
      <c r="S331" s="289" t="s">
        <v>176</v>
      </c>
      <c r="T331" s="322">
        <v>25</v>
      </c>
      <c r="U331" s="281"/>
      <c r="V331" s="281"/>
      <c r="W331" s="281"/>
    </row>
    <row r="332" spans="1:136" s="261" customFormat="1" ht="108" hidden="1" x14ac:dyDescent="0.35">
      <c r="A332" s="514" t="s">
        <v>7</v>
      </c>
      <c r="B332" s="505" t="s">
        <v>780</v>
      </c>
      <c r="C332" s="514" t="s">
        <v>45</v>
      </c>
      <c r="D332" s="506" t="s">
        <v>10</v>
      </c>
      <c r="E332" s="507" t="s">
        <v>500</v>
      </c>
      <c r="F332" s="514" t="s">
        <v>635</v>
      </c>
      <c r="G332" s="507" t="s">
        <v>194</v>
      </c>
      <c r="H332" s="278" t="s">
        <v>700</v>
      </c>
      <c r="I332" s="508" t="s">
        <v>1269</v>
      </c>
      <c r="J332" s="506" t="s">
        <v>882</v>
      </c>
      <c r="K332" s="506" t="s">
        <v>880</v>
      </c>
      <c r="L332" s="269"/>
      <c r="M332" s="269" t="s">
        <v>845</v>
      </c>
      <c r="N332" s="509">
        <v>45565</v>
      </c>
      <c r="O332" s="509" t="s">
        <v>888</v>
      </c>
      <c r="P332" s="311" t="s">
        <v>10</v>
      </c>
      <c r="Q332" s="515" t="s">
        <v>43</v>
      </c>
      <c r="R332" s="515" t="s">
        <v>176</v>
      </c>
      <c r="S332" s="528">
        <v>25</v>
      </c>
      <c r="T332" s="281"/>
    </row>
    <row r="333" spans="1:136" s="339" customFormat="1" ht="124.5" customHeight="1" x14ac:dyDescent="0.35">
      <c r="A333" s="311" t="s">
        <v>7</v>
      </c>
      <c r="B333" s="311" t="s">
        <v>780</v>
      </c>
      <c r="C333" s="311" t="s">
        <v>45</v>
      </c>
      <c r="D333" s="340" t="s">
        <v>10</v>
      </c>
      <c r="E333" s="311" t="s">
        <v>501</v>
      </c>
      <c r="F333" s="311" t="s">
        <v>639</v>
      </c>
      <c r="G333" s="311" t="s">
        <v>638</v>
      </c>
      <c r="H333" s="340" t="s">
        <v>696</v>
      </c>
      <c r="I333" s="343">
        <v>1</v>
      </c>
      <c r="J333" s="340" t="s">
        <v>839</v>
      </c>
      <c r="K333" s="340" t="s">
        <v>1278</v>
      </c>
      <c r="L333" s="380"/>
      <c r="M333" s="370" t="s">
        <v>601</v>
      </c>
      <c r="N333" s="354">
        <v>45565</v>
      </c>
      <c r="O333" s="354" t="s">
        <v>888</v>
      </c>
      <c r="P333" s="392" t="s">
        <v>10</v>
      </c>
      <c r="Q333" s="311" t="s">
        <v>46</v>
      </c>
      <c r="R333" s="311" t="s">
        <v>24</v>
      </c>
      <c r="S333" s="311">
        <v>10</v>
      </c>
      <c r="T333" s="311" t="s">
        <v>43</v>
      </c>
      <c r="U333" s="311" t="s">
        <v>176</v>
      </c>
      <c r="V333" s="311">
        <v>1</v>
      </c>
      <c r="W333" s="320">
        <v>1</v>
      </c>
      <c r="X333" s="320">
        <v>1</v>
      </c>
      <c r="Y333" s="320">
        <v>1</v>
      </c>
      <c r="Z333" s="320">
        <v>1</v>
      </c>
      <c r="AA333" s="464">
        <f>SUM(V333:Z333)</f>
        <v>5</v>
      </c>
      <c r="AB333" s="322" t="str">
        <f t="shared" ref="AB333:AE335" si="569">IF(AV$7=H333,$K333,0)</f>
        <v>for 2020 VA has worked with EPA to clean up some of the information that is in WPT. This effort, especially as it has to do with the names of drainage basins and BMP goals, is still ongoing and will be completed by December 2020. As such no BMP data/information</v>
      </c>
      <c r="AC333" s="322">
        <f t="shared" si="569"/>
        <v>0</v>
      </c>
      <c r="AD333" s="322">
        <f t="shared" si="569"/>
        <v>0</v>
      </c>
      <c r="AE333" s="322">
        <f t="shared" si="569"/>
        <v>0</v>
      </c>
      <c r="AF333" s="322">
        <f>IF(AZ$7=M333,$K333,0)</f>
        <v>0</v>
      </c>
      <c r="AG333" s="364" t="str">
        <f t="shared" ref="AG333:AJ335" si="570">IF(AV$7=H333,$J333,0)</f>
        <v>Active</v>
      </c>
      <c r="AH333" s="322">
        <f t="shared" si="570"/>
        <v>0</v>
      </c>
      <c r="AI333" s="322">
        <f t="shared" si="570"/>
        <v>0</v>
      </c>
      <c r="AJ333" s="322">
        <f t="shared" si="570"/>
        <v>0</v>
      </c>
      <c r="AK333" s="322">
        <f>IF(AZ$7=M333,$J333,0)</f>
        <v>0</v>
      </c>
      <c r="AL333" s="364" t="str">
        <f t="shared" ref="AL333:AO335" si="571">IF(AV$7=H333,$D333,0)</f>
        <v>DEQ</v>
      </c>
      <c r="AM333" s="322">
        <f t="shared" si="571"/>
        <v>0</v>
      </c>
      <c r="AN333" s="322">
        <f t="shared" si="571"/>
        <v>0</v>
      </c>
      <c r="AO333" s="322">
        <f t="shared" si="571"/>
        <v>0</v>
      </c>
      <c r="AP333" s="322">
        <f>IF(AZ$7=M333,$D333,0)</f>
        <v>0</v>
      </c>
      <c r="AQ333" s="322" t="str">
        <f>IF(AV$7=H333,$M333,0)</f>
        <v>Nicole Sandberg</v>
      </c>
      <c r="AR333" s="322">
        <f>IF(AW$7=I333,$M333,0)</f>
        <v>0</v>
      </c>
      <c r="AS333" s="322">
        <f>IF(AX$7=J333,$M333,0)</f>
        <v>0</v>
      </c>
      <c r="AT333" s="322">
        <f>IF(AY$7=K333,$M333,0)</f>
        <v>0</v>
      </c>
      <c r="AU333" s="322">
        <f>IF(AZ$7=M333,$M333,0)</f>
        <v>0</v>
      </c>
      <c r="AV333" s="461">
        <f t="shared" ref="AV333:AV334" si="572">IF(AV$7=H333,$I333,0)</f>
        <v>1</v>
      </c>
      <c r="AW333" s="298">
        <f t="shared" ref="AW333:AW334" si="573">IF(AW$7=I333,$I333,0)</f>
        <v>0</v>
      </c>
      <c r="AX333" s="298">
        <f t="shared" ref="AX333:AX334" si="574">IF(AX$7=J333,$I333,0)</f>
        <v>0</v>
      </c>
      <c r="AY333" s="298">
        <f t="shared" ref="AY333:AY334" si="575">IF(AY$7=K333,$I333,0)</f>
        <v>0</v>
      </c>
      <c r="AZ333" s="372">
        <f t="shared" ref="AZ333:AZ334" si="576">IF(AZ$7=M333,$I333,0)</f>
        <v>0</v>
      </c>
      <c r="BA333" s="466">
        <f>SUM(AV333:AZ333)</f>
        <v>1</v>
      </c>
      <c r="BB333" s="434">
        <f>BA333/AA333</f>
        <v>0.2</v>
      </c>
      <c r="BC333" s="273"/>
      <c r="BD333" s="273"/>
      <c r="BE333" s="273"/>
      <c r="BF333" s="273"/>
      <c r="BG333" s="273"/>
      <c r="BH333" s="273"/>
      <c r="BI333" s="273"/>
      <c r="BJ333" s="273"/>
      <c r="BK333" s="273"/>
      <c r="BL333" s="273"/>
      <c r="BM333" s="273"/>
      <c r="BN333" s="273"/>
      <c r="BO333" s="273"/>
      <c r="BP333" s="273"/>
      <c r="BQ333" s="273"/>
      <c r="BR333" s="273"/>
      <c r="BS333" s="273"/>
      <c r="BT333" s="273"/>
      <c r="BU333" s="273"/>
      <c r="BV333" s="273"/>
      <c r="BW333" s="273"/>
      <c r="BX333" s="273"/>
      <c r="BY333" s="273"/>
      <c r="BZ333" s="273"/>
      <c r="CA333" s="273"/>
      <c r="CB333" s="273"/>
      <c r="CC333" s="273"/>
      <c r="CD333" s="273"/>
      <c r="CE333" s="273"/>
      <c r="CF333" s="273"/>
      <c r="CG333" s="273"/>
      <c r="CH333" s="273"/>
      <c r="CI333" s="273"/>
      <c r="CJ333" s="273"/>
      <c r="CK333" s="273"/>
      <c r="CL333" s="273"/>
      <c r="CM333" s="273"/>
      <c r="CN333" s="273"/>
      <c r="CO333" s="273"/>
      <c r="CP333" s="273"/>
      <c r="CQ333" s="273"/>
      <c r="CR333" s="273"/>
      <c r="CS333" s="273"/>
      <c r="CT333" s="273"/>
      <c r="CU333" s="273"/>
      <c r="CV333" s="273"/>
      <c r="CW333" s="273"/>
      <c r="CX333" s="273"/>
      <c r="CY333" s="273"/>
      <c r="CZ333" s="273"/>
      <c r="DA333" s="273"/>
      <c r="DB333" s="273"/>
      <c r="DC333" s="273"/>
      <c r="DD333" s="273"/>
      <c r="DE333" s="273"/>
      <c r="DF333" s="273"/>
      <c r="DG333" s="273"/>
      <c r="DH333" s="273"/>
      <c r="DI333" s="273"/>
      <c r="DJ333" s="273"/>
      <c r="DK333" s="273"/>
      <c r="DL333" s="273"/>
      <c r="DM333" s="273"/>
      <c r="DN333" s="273"/>
      <c r="DO333" s="273"/>
      <c r="DP333" s="273"/>
      <c r="DQ333" s="273"/>
      <c r="DR333" s="273"/>
      <c r="DS333" s="273"/>
      <c r="DT333" s="273"/>
      <c r="DU333" s="273"/>
      <c r="DV333" s="273"/>
      <c r="DW333" s="273"/>
      <c r="DX333" s="273"/>
      <c r="DY333" s="273"/>
      <c r="DZ333" s="273"/>
      <c r="EA333" s="273"/>
      <c r="EB333" s="273"/>
      <c r="EC333" s="273"/>
      <c r="ED333" s="273"/>
      <c r="EE333" s="273"/>
      <c r="EF333" s="273"/>
    </row>
    <row r="334" spans="1:136" s="339" customFormat="1" ht="175.5" customHeight="1" x14ac:dyDescent="0.35">
      <c r="A334" s="311" t="s">
        <v>7</v>
      </c>
      <c r="B334" s="311" t="s">
        <v>780</v>
      </c>
      <c r="C334" s="311" t="s">
        <v>45</v>
      </c>
      <c r="D334" s="340" t="s">
        <v>10</v>
      </c>
      <c r="E334" s="311" t="s">
        <v>1089</v>
      </c>
      <c r="F334" s="311" t="s">
        <v>1090</v>
      </c>
      <c r="G334" s="311" t="s">
        <v>1091</v>
      </c>
      <c r="H334" s="340" t="s">
        <v>696</v>
      </c>
      <c r="I334" s="343">
        <v>1</v>
      </c>
      <c r="J334" s="340" t="s">
        <v>839</v>
      </c>
      <c r="K334" s="340" t="s">
        <v>1279</v>
      </c>
      <c r="L334" s="380"/>
      <c r="M334" s="370" t="s">
        <v>601</v>
      </c>
      <c r="N334" s="354">
        <v>45565</v>
      </c>
      <c r="O334" s="354" t="s">
        <v>888</v>
      </c>
      <c r="P334" s="392" t="s">
        <v>10</v>
      </c>
      <c r="Q334" s="311" t="s">
        <v>186</v>
      </c>
      <c r="R334" s="311" t="s">
        <v>24</v>
      </c>
      <c r="S334" s="311">
        <v>10</v>
      </c>
      <c r="T334" s="311" t="s">
        <v>43</v>
      </c>
      <c r="U334" s="311" t="s">
        <v>176</v>
      </c>
      <c r="V334" s="311">
        <v>1</v>
      </c>
      <c r="W334" s="320">
        <v>1</v>
      </c>
      <c r="X334" s="320">
        <v>1</v>
      </c>
      <c r="Y334" s="320">
        <v>1</v>
      </c>
      <c r="Z334" s="320">
        <v>1</v>
      </c>
      <c r="AA334" s="464">
        <f>SUM(V334:Z334)</f>
        <v>5</v>
      </c>
      <c r="AB334" s="322" t="str">
        <f t="shared" si="569"/>
        <v xml:space="preserve">In VAFY20 DEQ funded 25 individual projects covering 22 separate implementation plan areas with Section 319(h) funds. Other state and federal funds administered by either DEQ or DCR were also available. Collectively 4,129 residential septic and agricultural BMPs were installed within 79 completed implementation plan areas (addressing 223 IP watersheds). These BMPs collectively resulted in the protection and exclusion of 236 miles (1,245,709 linear feet) of stream from livestock access, excluding 15,251 animal unites and creating 1,734 acres of riparian buffer. In addition XXX homes had their septic systems pumped or had straight pipes or failing septic systems addressed. These BMPs resulted and the reduction of 3.1 million pounds of Nitrogen, 92,185 pounds of Phosphorous and 126,901 tons of sediment. These BMPs cost a total of $22,921,761, of which $16,112,876 was provided by DEQ and DCR in the form of either state or federal cost-share assistance. Since June 2001 $162,971,404 has been spent on BMPS in IP watersheds, including $107,661,590 in state and federal cost-share (not USDA) (See figure "funds spent on BMP installation within IP in VA VAFY2002-2020". </v>
      </c>
      <c r="AC334" s="322">
        <f t="shared" si="569"/>
        <v>0</v>
      </c>
      <c r="AD334" s="322">
        <f t="shared" si="569"/>
        <v>0</v>
      </c>
      <c r="AE334" s="322">
        <f t="shared" si="569"/>
        <v>0</v>
      </c>
      <c r="AF334" s="322">
        <f>IF(AZ$7=M334,$K334,0)</f>
        <v>0</v>
      </c>
      <c r="AG334" s="364" t="str">
        <f t="shared" si="570"/>
        <v>Active</v>
      </c>
      <c r="AH334" s="322">
        <f t="shared" si="570"/>
        <v>0</v>
      </c>
      <c r="AI334" s="322">
        <f t="shared" si="570"/>
        <v>0</v>
      </c>
      <c r="AJ334" s="322">
        <f t="shared" si="570"/>
        <v>0</v>
      </c>
      <c r="AK334" s="322">
        <f>IF(AZ$7=M334,$J334,0)</f>
        <v>0</v>
      </c>
      <c r="AL334" s="364" t="str">
        <f t="shared" si="571"/>
        <v>DEQ</v>
      </c>
      <c r="AM334" s="322">
        <f t="shared" si="571"/>
        <v>0</v>
      </c>
      <c r="AN334" s="322">
        <f t="shared" si="571"/>
        <v>0</v>
      </c>
      <c r="AO334" s="322">
        <f t="shared" si="571"/>
        <v>0</v>
      </c>
      <c r="AP334" s="322">
        <f>IF(AZ$7=M334,$D334,0)</f>
        <v>0</v>
      </c>
      <c r="AQ334" s="322" t="str">
        <f>IF(AV$7=H334,$M334,0)</f>
        <v>Nicole Sandberg</v>
      </c>
      <c r="AR334" s="322"/>
      <c r="AS334" s="322">
        <f>IF(AX$7=J334,$M334,0)</f>
        <v>0</v>
      </c>
      <c r="AT334" s="322">
        <f>IF(AY$7=K334,$M334,0)</f>
        <v>0</v>
      </c>
      <c r="AU334" s="322">
        <f>IF(AZ$7=M334,$M334,0)</f>
        <v>0</v>
      </c>
      <c r="AV334" s="461">
        <f t="shared" si="572"/>
        <v>1</v>
      </c>
      <c r="AW334" s="298">
        <f t="shared" si="573"/>
        <v>0</v>
      </c>
      <c r="AX334" s="298">
        <f t="shared" si="574"/>
        <v>0</v>
      </c>
      <c r="AY334" s="298">
        <f t="shared" si="575"/>
        <v>0</v>
      </c>
      <c r="AZ334" s="372">
        <f t="shared" si="576"/>
        <v>0</v>
      </c>
      <c r="BA334" s="466">
        <f>SUM(AV334:AZ334)</f>
        <v>1</v>
      </c>
      <c r="BB334" s="434">
        <f>BA334/AA334</f>
        <v>0.2</v>
      </c>
      <c r="BC334" s="273"/>
      <c r="BD334" s="273"/>
      <c r="BE334" s="273"/>
      <c r="BF334" s="273"/>
      <c r="BG334" s="273"/>
      <c r="BH334" s="273"/>
      <c r="BI334" s="273"/>
      <c r="BJ334" s="273"/>
      <c r="BK334" s="273"/>
      <c r="BL334" s="273"/>
      <c r="BM334" s="273"/>
      <c r="BN334" s="273"/>
      <c r="BO334" s="273"/>
      <c r="BP334" s="273"/>
      <c r="BQ334" s="273"/>
      <c r="BR334" s="273"/>
      <c r="BS334" s="273"/>
      <c r="BT334" s="273"/>
      <c r="BU334" s="273"/>
      <c r="BV334" s="273"/>
      <c r="BW334" s="273"/>
      <c r="BX334" s="273"/>
      <c r="BY334" s="273"/>
      <c r="BZ334" s="273"/>
      <c r="CA334" s="273"/>
      <c r="CB334" s="273"/>
      <c r="CC334" s="273"/>
      <c r="CD334" s="273"/>
      <c r="CE334" s="273"/>
      <c r="CF334" s="273"/>
      <c r="CG334" s="273"/>
      <c r="CH334" s="273"/>
      <c r="CI334" s="273"/>
      <c r="CJ334" s="273"/>
      <c r="CK334" s="273"/>
      <c r="CL334" s="273"/>
      <c r="CM334" s="273"/>
      <c r="CN334" s="273"/>
      <c r="CO334" s="273"/>
      <c r="CP334" s="273"/>
      <c r="CQ334" s="273"/>
      <c r="CR334" s="273"/>
      <c r="CS334" s="273"/>
      <c r="CT334" s="273"/>
      <c r="CU334" s="273"/>
      <c r="CV334" s="273"/>
      <c r="CW334" s="273"/>
      <c r="CX334" s="273"/>
      <c r="CY334" s="273"/>
      <c r="CZ334" s="273"/>
      <c r="DA334" s="273"/>
      <c r="DB334" s="273"/>
      <c r="DC334" s="273"/>
      <c r="DD334" s="273"/>
      <c r="DE334" s="273"/>
      <c r="DF334" s="273"/>
      <c r="DG334" s="273"/>
      <c r="DH334" s="273"/>
      <c r="DI334" s="273"/>
      <c r="DJ334" s="273"/>
      <c r="DK334" s="273"/>
      <c r="DL334" s="273"/>
      <c r="DM334" s="273"/>
      <c r="DN334" s="273"/>
      <c r="DO334" s="273"/>
      <c r="DP334" s="273"/>
      <c r="DQ334" s="273"/>
      <c r="DR334" s="273"/>
      <c r="DS334" s="273"/>
      <c r="DT334" s="273"/>
      <c r="DU334" s="273"/>
      <c r="DV334" s="273"/>
      <c r="DW334" s="273"/>
      <c r="DX334" s="273"/>
      <c r="DY334" s="273"/>
      <c r="DZ334" s="273"/>
      <c r="EA334" s="273"/>
      <c r="EB334" s="273"/>
      <c r="EC334" s="273"/>
      <c r="ED334" s="273"/>
      <c r="EE334" s="273"/>
      <c r="EF334" s="273"/>
    </row>
    <row r="335" spans="1:136" s="261" customFormat="1" ht="108" hidden="1" x14ac:dyDescent="0.35">
      <c r="A335" s="409" t="s">
        <v>7</v>
      </c>
      <c r="B335" s="396" t="s">
        <v>780</v>
      </c>
      <c r="C335" s="409" t="s">
        <v>45</v>
      </c>
      <c r="D335" s="397" t="s">
        <v>10</v>
      </c>
      <c r="E335" s="398" t="s">
        <v>501</v>
      </c>
      <c r="F335" s="409" t="s">
        <v>639</v>
      </c>
      <c r="G335" s="398" t="s">
        <v>638</v>
      </c>
      <c r="H335" s="400" t="s">
        <v>699</v>
      </c>
      <c r="I335" s="401" t="s">
        <v>1269</v>
      </c>
      <c r="J335" s="397" t="s">
        <v>882</v>
      </c>
      <c r="K335" s="397" t="s">
        <v>880</v>
      </c>
      <c r="L335" s="269"/>
      <c r="M335" s="269" t="s">
        <v>845</v>
      </c>
      <c r="N335" s="402">
        <v>45565</v>
      </c>
      <c r="O335" s="402" t="s">
        <v>888</v>
      </c>
      <c r="P335" s="311" t="s">
        <v>10</v>
      </c>
      <c r="Q335" s="404" t="s">
        <v>46</v>
      </c>
      <c r="R335" s="404" t="s">
        <v>24</v>
      </c>
      <c r="S335" s="404">
        <v>10</v>
      </c>
      <c r="T335" s="320" t="s">
        <v>43</v>
      </c>
      <c r="U335" s="320" t="s">
        <v>176</v>
      </c>
      <c r="V335" s="320">
        <v>1</v>
      </c>
      <c r="W335" s="320">
        <v>1</v>
      </c>
      <c r="X335" s="320">
        <v>1</v>
      </c>
      <c r="Y335" s="320">
        <v>1</v>
      </c>
      <c r="Z335" s="320">
        <v>1</v>
      </c>
      <c r="AA335" s="322">
        <f>SUM(V335:Z335)</f>
        <v>5</v>
      </c>
      <c r="AB335" s="322">
        <f t="shared" si="569"/>
        <v>0</v>
      </c>
      <c r="AC335" s="322">
        <f t="shared" si="569"/>
        <v>0</v>
      </c>
      <c r="AD335" s="322">
        <f t="shared" si="569"/>
        <v>0</v>
      </c>
      <c r="AE335" s="322">
        <f t="shared" si="569"/>
        <v>0</v>
      </c>
      <c r="AF335" s="322">
        <f>IF(AZ$7=M335,$K335,0)</f>
        <v>0</v>
      </c>
      <c r="AG335" s="322">
        <f t="shared" si="570"/>
        <v>0</v>
      </c>
      <c r="AH335" s="322">
        <f t="shared" si="570"/>
        <v>0</v>
      </c>
      <c r="AI335" s="322">
        <f t="shared" si="570"/>
        <v>0</v>
      </c>
      <c r="AJ335" s="322">
        <f t="shared" si="570"/>
        <v>0</v>
      </c>
      <c r="AK335" s="322">
        <f>IF(AZ$7=M335,$J335,0)</f>
        <v>0</v>
      </c>
      <c r="AL335" s="322">
        <f t="shared" si="571"/>
        <v>0</v>
      </c>
      <c r="AM335" s="322">
        <f t="shared" si="571"/>
        <v>0</v>
      </c>
      <c r="AN335" s="322">
        <f t="shared" si="571"/>
        <v>0</v>
      </c>
      <c r="AO335" s="322">
        <f t="shared" si="571"/>
        <v>0</v>
      </c>
      <c r="AP335" s="322">
        <f>IF(AZ$7=M335,$D335,0)</f>
        <v>0</v>
      </c>
      <c r="AQ335" s="322">
        <f>IF(AV$7=H335,$M335,0)</f>
        <v>0</v>
      </c>
      <c r="AR335" s="322">
        <f>IF(AW$7=I335,$M335,0)</f>
        <v>0</v>
      </c>
      <c r="AS335" s="322">
        <f>IF(AX$7=J335,$M335,0)</f>
        <v>0</v>
      </c>
      <c r="AT335" s="322">
        <f>IF(AY$7=K335,$M335,0)</f>
        <v>0</v>
      </c>
      <c r="AU335" s="322">
        <f>IF(AZ$7=M335,$M335,0)</f>
        <v>0</v>
      </c>
      <c r="AV335" s="322">
        <f t="shared" ref="AV335:AY335" si="577">IF(AV$7=H335,$I335,0)</f>
        <v>0</v>
      </c>
      <c r="AW335" s="322">
        <f t="shared" si="577"/>
        <v>0</v>
      </c>
      <c r="AX335" s="322">
        <f t="shared" si="577"/>
        <v>0</v>
      </c>
      <c r="AY335" s="322">
        <f t="shared" si="577"/>
        <v>0</v>
      </c>
      <c r="AZ335" s="322">
        <f>IF(AZ$7=M335,$I335,0)</f>
        <v>0</v>
      </c>
      <c r="BA335" s="326">
        <f>SUM(AV335:AZ335)</f>
        <v>0</v>
      </c>
      <c r="BB335" s="328">
        <f>BA335/AA335</f>
        <v>0</v>
      </c>
    </row>
    <row r="336" spans="1:136" s="261" customFormat="1" ht="108" hidden="1" x14ac:dyDescent="0.35">
      <c r="A336" s="288" t="s">
        <v>7</v>
      </c>
      <c r="B336" s="283" t="s">
        <v>780</v>
      </c>
      <c r="C336" s="288" t="s">
        <v>45</v>
      </c>
      <c r="D336" s="269" t="s">
        <v>10</v>
      </c>
      <c r="E336" s="284" t="s">
        <v>501</v>
      </c>
      <c r="F336" s="288" t="s">
        <v>639</v>
      </c>
      <c r="G336" s="284" t="s">
        <v>638</v>
      </c>
      <c r="H336" s="278" t="s">
        <v>697</v>
      </c>
      <c r="I336" s="268" t="s">
        <v>1269</v>
      </c>
      <c r="J336" s="269" t="s">
        <v>882</v>
      </c>
      <c r="K336" s="269" t="s">
        <v>880</v>
      </c>
      <c r="L336" s="269"/>
      <c r="M336" s="269" t="s">
        <v>845</v>
      </c>
      <c r="N336" s="285">
        <v>45565</v>
      </c>
      <c r="O336" s="285" t="s">
        <v>888</v>
      </c>
      <c r="P336" s="311" t="s">
        <v>10</v>
      </c>
      <c r="Q336" s="289" t="s">
        <v>24</v>
      </c>
      <c r="R336" s="289">
        <v>10</v>
      </c>
      <c r="S336" s="289" t="s">
        <v>43</v>
      </c>
      <c r="T336" s="320" t="s">
        <v>176</v>
      </c>
      <c r="U336" s="322">
        <v>5</v>
      </c>
      <c r="V336" s="326">
        <v>0</v>
      </c>
      <c r="W336" s="328">
        <v>0</v>
      </c>
      <c r="X336" s="260"/>
      <c r="Y336" s="260"/>
      <c r="Z336" s="260"/>
      <c r="AA336" s="281"/>
      <c r="AB336" s="281"/>
      <c r="AC336" s="281"/>
      <c r="AD336" s="281"/>
      <c r="AE336" s="281"/>
      <c r="AF336" s="281"/>
      <c r="AG336" s="281"/>
      <c r="AH336" s="281"/>
      <c r="AI336" s="281"/>
      <c r="AJ336" s="281"/>
      <c r="AK336" s="281"/>
      <c r="AL336" s="281"/>
      <c r="AM336" s="281"/>
      <c r="AN336" s="281"/>
      <c r="AO336" s="281"/>
      <c r="AP336" s="281"/>
      <c r="AQ336" s="281"/>
      <c r="AR336" s="281"/>
      <c r="AS336" s="281"/>
      <c r="AT336" s="281"/>
      <c r="AU336" s="281"/>
      <c r="AV336" s="260"/>
      <c r="AW336" s="260"/>
      <c r="AX336" s="260"/>
      <c r="AY336" s="260"/>
      <c r="AZ336" s="260"/>
      <c r="BA336" s="281"/>
      <c r="BB336" s="281"/>
    </row>
    <row r="337" spans="1:136" s="261" customFormat="1" ht="108" hidden="1" x14ac:dyDescent="0.35">
      <c r="A337" s="288" t="s">
        <v>7</v>
      </c>
      <c r="B337" s="283" t="s">
        <v>780</v>
      </c>
      <c r="C337" s="288" t="s">
        <v>45</v>
      </c>
      <c r="D337" s="269" t="s">
        <v>10</v>
      </c>
      <c r="E337" s="284" t="s">
        <v>501</v>
      </c>
      <c r="F337" s="288" t="s">
        <v>639</v>
      </c>
      <c r="G337" s="284" t="s">
        <v>638</v>
      </c>
      <c r="H337" s="278" t="s">
        <v>698</v>
      </c>
      <c r="I337" s="268" t="s">
        <v>1269</v>
      </c>
      <c r="J337" s="269" t="s">
        <v>882</v>
      </c>
      <c r="K337" s="269" t="s">
        <v>880</v>
      </c>
      <c r="L337" s="269"/>
      <c r="M337" s="269" t="s">
        <v>845</v>
      </c>
      <c r="N337" s="285">
        <v>45565</v>
      </c>
      <c r="O337" s="285" t="s">
        <v>888</v>
      </c>
      <c r="P337" s="311" t="s">
        <v>10</v>
      </c>
      <c r="Q337" s="289">
        <v>10</v>
      </c>
      <c r="R337" s="289" t="s">
        <v>43</v>
      </c>
      <c r="S337" s="289" t="s">
        <v>176</v>
      </c>
      <c r="T337" s="322">
        <v>5</v>
      </c>
      <c r="U337" s="281"/>
      <c r="V337" s="281"/>
      <c r="W337" s="281"/>
    </row>
    <row r="338" spans="1:136" s="261" customFormat="1" ht="108" hidden="1" x14ac:dyDescent="0.35">
      <c r="A338" s="514" t="s">
        <v>7</v>
      </c>
      <c r="B338" s="505" t="s">
        <v>780</v>
      </c>
      <c r="C338" s="514" t="s">
        <v>45</v>
      </c>
      <c r="D338" s="506" t="s">
        <v>10</v>
      </c>
      <c r="E338" s="507" t="s">
        <v>501</v>
      </c>
      <c r="F338" s="514" t="s">
        <v>639</v>
      </c>
      <c r="G338" s="507" t="s">
        <v>638</v>
      </c>
      <c r="H338" s="278" t="s">
        <v>700</v>
      </c>
      <c r="I338" s="508" t="s">
        <v>1269</v>
      </c>
      <c r="J338" s="506" t="s">
        <v>882</v>
      </c>
      <c r="K338" s="506" t="s">
        <v>880</v>
      </c>
      <c r="L338" s="269"/>
      <c r="M338" s="269" t="s">
        <v>845</v>
      </c>
      <c r="N338" s="509">
        <v>45565</v>
      </c>
      <c r="O338" s="509" t="s">
        <v>888</v>
      </c>
      <c r="P338" s="311" t="s">
        <v>10</v>
      </c>
      <c r="Q338" s="515" t="s">
        <v>43</v>
      </c>
      <c r="R338" s="515" t="s">
        <v>176</v>
      </c>
      <c r="S338" s="528">
        <v>5</v>
      </c>
      <c r="T338" s="281"/>
    </row>
    <row r="339" spans="1:136" s="339" customFormat="1" ht="123.75" customHeight="1" x14ac:dyDescent="0.35">
      <c r="A339" s="311" t="s">
        <v>7</v>
      </c>
      <c r="B339" s="311" t="s">
        <v>780</v>
      </c>
      <c r="C339" s="311" t="s">
        <v>45</v>
      </c>
      <c r="D339" s="340" t="s">
        <v>10</v>
      </c>
      <c r="E339" s="311" t="s">
        <v>636</v>
      </c>
      <c r="F339" s="311" t="s">
        <v>640</v>
      </c>
      <c r="G339" s="311" t="s">
        <v>637</v>
      </c>
      <c r="H339" s="340" t="s">
        <v>696</v>
      </c>
      <c r="I339" s="343">
        <v>0</v>
      </c>
      <c r="J339" s="340" t="s">
        <v>1073</v>
      </c>
      <c r="K339" s="340" t="s">
        <v>1280</v>
      </c>
      <c r="L339" s="380"/>
      <c r="M339" s="370" t="s">
        <v>601</v>
      </c>
      <c r="N339" s="354">
        <v>45565</v>
      </c>
      <c r="O339" s="354" t="s">
        <v>888</v>
      </c>
      <c r="P339" s="392" t="s">
        <v>10</v>
      </c>
      <c r="Q339" s="311" t="s">
        <v>46</v>
      </c>
      <c r="R339" s="311" t="s">
        <v>24</v>
      </c>
      <c r="S339" s="311">
        <v>10</v>
      </c>
      <c r="T339" s="311" t="s">
        <v>43</v>
      </c>
      <c r="U339" s="311" t="s">
        <v>176</v>
      </c>
      <c r="V339" s="311">
        <v>1</v>
      </c>
      <c r="W339" s="320">
        <v>1</v>
      </c>
      <c r="X339" s="320">
        <v>1</v>
      </c>
      <c r="Y339" s="320">
        <v>1</v>
      </c>
      <c r="Z339" s="320">
        <v>1</v>
      </c>
      <c r="AA339" s="464">
        <f>SUM(V339:Z339)</f>
        <v>5</v>
      </c>
      <c r="AB339" s="322" t="str">
        <f t="shared" ref="AB339:AE340" si="578">IF(AV$7=H339,$K339,0)</f>
        <v>For 2020 VA has worked with EPA to clean up some of the information that is in WPT. This effort, especially as it has to do with the names of drainage basins and BMP goals, is still ongoing and will be completed by December 2020. As such no BMP data/information will be provided to EPA until the system has been fully QA/QC'd. It is anticipated that a full data submission will be given to EPA in February/march 2021 that will cover past years through December 31, 2020.</v>
      </c>
      <c r="AC339" s="322">
        <f t="shared" si="578"/>
        <v>0</v>
      </c>
      <c r="AD339" s="322">
        <f t="shared" si="578"/>
        <v>0</v>
      </c>
      <c r="AE339" s="322">
        <f t="shared" si="578"/>
        <v>0</v>
      </c>
      <c r="AF339" s="322">
        <f>IF(AZ$7=M339,$K339,0)</f>
        <v>0</v>
      </c>
      <c r="AG339" s="364" t="str">
        <f t="shared" ref="AG339:AJ340" si="579">IF(AV$7=H339,$J339,0)</f>
        <v>Inactive (not started)</v>
      </c>
      <c r="AH339" s="322">
        <f t="shared" si="579"/>
        <v>0</v>
      </c>
      <c r="AI339" s="322">
        <f t="shared" si="579"/>
        <v>0</v>
      </c>
      <c r="AJ339" s="322">
        <f t="shared" si="579"/>
        <v>0</v>
      </c>
      <c r="AK339" s="322">
        <f>IF(AZ$7=M339,$J339,0)</f>
        <v>0</v>
      </c>
      <c r="AL339" s="364" t="str">
        <f t="shared" ref="AL339:AO340" si="580">IF(AV$7=H339,$D339,0)</f>
        <v>DEQ</v>
      </c>
      <c r="AM339" s="322">
        <f t="shared" si="580"/>
        <v>0</v>
      </c>
      <c r="AN339" s="322">
        <f t="shared" si="580"/>
        <v>0</v>
      </c>
      <c r="AO339" s="322">
        <f t="shared" si="580"/>
        <v>0</v>
      </c>
      <c r="AP339" s="322">
        <f>IF(AZ$7=M339,$D339,0)</f>
        <v>0</v>
      </c>
      <c r="AQ339" s="322" t="str">
        <f t="shared" ref="AQ339:AT340" si="581">IF(AV$7=H339,$M339,0)</f>
        <v>Nicole Sandberg</v>
      </c>
      <c r="AR339" s="322">
        <f t="shared" si="581"/>
        <v>0</v>
      </c>
      <c r="AS339" s="322">
        <f t="shared" si="581"/>
        <v>0</v>
      </c>
      <c r="AT339" s="322">
        <f t="shared" si="581"/>
        <v>0</v>
      </c>
      <c r="AU339" s="322">
        <f>IF(AZ$7=M339,$M339,0)</f>
        <v>0</v>
      </c>
      <c r="AV339" s="461">
        <f t="shared" ref="AV339" si="582">IF(AV$7=H339,$I339,0)</f>
        <v>0</v>
      </c>
      <c r="AW339" s="298">
        <f t="shared" ref="AW339" si="583">IF(AW$7=I339,$I339,0)</f>
        <v>0</v>
      </c>
      <c r="AX339" s="298">
        <f t="shared" ref="AX339" si="584">IF(AX$7=J339,$I339,0)</f>
        <v>0</v>
      </c>
      <c r="AY339" s="298">
        <f t="shared" ref="AY339" si="585">IF(AY$7=K339,$I339,0)</f>
        <v>0</v>
      </c>
      <c r="AZ339" s="372">
        <f>IF(AZ$7=M339,$I339,0)</f>
        <v>0</v>
      </c>
      <c r="BA339" s="466">
        <f>SUM(AV339:AZ339)</f>
        <v>0</v>
      </c>
      <c r="BB339" s="434">
        <f>BA339/AA339</f>
        <v>0</v>
      </c>
      <c r="BC339" s="273"/>
      <c r="BD339" s="273"/>
      <c r="BE339" s="273"/>
      <c r="BF339" s="273"/>
      <c r="BG339" s="273"/>
      <c r="BH339" s="273"/>
      <c r="BI339" s="273"/>
      <c r="BJ339" s="273"/>
      <c r="BK339" s="273"/>
      <c r="BL339" s="273"/>
      <c r="BM339" s="273"/>
      <c r="BN339" s="273"/>
      <c r="BO339" s="273"/>
      <c r="BP339" s="273"/>
      <c r="BQ339" s="273"/>
      <c r="BR339" s="273"/>
      <c r="BS339" s="273"/>
      <c r="BT339" s="273"/>
      <c r="BU339" s="273"/>
      <c r="BV339" s="273"/>
      <c r="BW339" s="273"/>
      <c r="BX339" s="273"/>
      <c r="BY339" s="273"/>
      <c r="BZ339" s="273"/>
      <c r="CA339" s="273"/>
      <c r="CB339" s="273"/>
      <c r="CC339" s="273"/>
      <c r="CD339" s="273"/>
      <c r="CE339" s="273"/>
      <c r="CF339" s="273"/>
      <c r="CG339" s="273"/>
      <c r="CH339" s="273"/>
      <c r="CI339" s="273"/>
      <c r="CJ339" s="273"/>
      <c r="CK339" s="273"/>
      <c r="CL339" s="273"/>
      <c r="CM339" s="273"/>
      <c r="CN339" s="273"/>
      <c r="CO339" s="273"/>
      <c r="CP339" s="273"/>
      <c r="CQ339" s="273"/>
      <c r="CR339" s="273"/>
      <c r="CS339" s="273"/>
      <c r="CT339" s="273"/>
      <c r="CU339" s="273"/>
      <c r="CV339" s="273"/>
      <c r="CW339" s="273"/>
      <c r="CX339" s="273"/>
      <c r="CY339" s="273"/>
      <c r="CZ339" s="273"/>
      <c r="DA339" s="273"/>
      <c r="DB339" s="273"/>
      <c r="DC339" s="273"/>
      <c r="DD339" s="273"/>
      <c r="DE339" s="273"/>
      <c r="DF339" s="273"/>
      <c r="DG339" s="273"/>
      <c r="DH339" s="273"/>
      <c r="DI339" s="273"/>
      <c r="DJ339" s="273"/>
      <c r="DK339" s="273"/>
      <c r="DL339" s="273"/>
      <c r="DM339" s="273"/>
      <c r="DN339" s="273"/>
      <c r="DO339" s="273"/>
      <c r="DP339" s="273"/>
      <c r="DQ339" s="273"/>
      <c r="DR339" s="273"/>
      <c r="DS339" s="273"/>
      <c r="DT339" s="273"/>
      <c r="DU339" s="273"/>
      <c r="DV339" s="273"/>
      <c r="DW339" s="273"/>
      <c r="DX339" s="273"/>
      <c r="DY339" s="273"/>
      <c r="DZ339" s="273"/>
      <c r="EA339" s="273"/>
      <c r="EB339" s="273"/>
      <c r="EC339" s="273"/>
      <c r="ED339" s="273"/>
      <c r="EE339" s="273"/>
      <c r="EF339" s="273"/>
    </row>
    <row r="340" spans="1:136" s="261" customFormat="1" ht="108" hidden="1" x14ac:dyDescent="0.35">
      <c r="A340" s="409" t="s">
        <v>7</v>
      </c>
      <c r="B340" s="396" t="s">
        <v>780</v>
      </c>
      <c r="C340" s="409" t="s">
        <v>45</v>
      </c>
      <c r="D340" s="397" t="s">
        <v>10</v>
      </c>
      <c r="E340" s="398" t="s">
        <v>636</v>
      </c>
      <c r="F340" s="409" t="s">
        <v>640</v>
      </c>
      <c r="G340" s="398" t="s">
        <v>637</v>
      </c>
      <c r="H340" s="400" t="s">
        <v>699</v>
      </c>
      <c r="I340" s="401" t="s">
        <v>1269</v>
      </c>
      <c r="J340" s="397" t="s">
        <v>882</v>
      </c>
      <c r="K340" s="397" t="s">
        <v>880</v>
      </c>
      <c r="L340" s="269"/>
      <c r="M340" s="269" t="s">
        <v>845</v>
      </c>
      <c r="N340" s="402">
        <v>45565</v>
      </c>
      <c r="O340" s="402" t="s">
        <v>888</v>
      </c>
      <c r="P340" s="311" t="s">
        <v>10</v>
      </c>
      <c r="Q340" s="404" t="s">
        <v>46</v>
      </c>
      <c r="R340" s="404" t="s">
        <v>24</v>
      </c>
      <c r="S340" s="404">
        <v>10</v>
      </c>
      <c r="T340" s="320" t="s">
        <v>43</v>
      </c>
      <c r="U340" s="320" t="s">
        <v>176</v>
      </c>
      <c r="V340" s="320">
        <v>1</v>
      </c>
      <c r="W340" s="320">
        <v>1</v>
      </c>
      <c r="X340" s="320">
        <v>1</v>
      </c>
      <c r="Y340" s="320">
        <v>1</v>
      </c>
      <c r="Z340" s="320">
        <v>1</v>
      </c>
      <c r="AA340" s="322">
        <f>SUM(V340:Z340)</f>
        <v>5</v>
      </c>
      <c r="AB340" s="322">
        <f t="shared" si="578"/>
        <v>0</v>
      </c>
      <c r="AC340" s="322">
        <f t="shared" si="578"/>
        <v>0</v>
      </c>
      <c r="AD340" s="322">
        <f t="shared" si="578"/>
        <v>0</v>
      </c>
      <c r="AE340" s="322">
        <f t="shared" si="578"/>
        <v>0</v>
      </c>
      <c r="AF340" s="322">
        <f>IF(AZ$7=M340,$K340,0)</f>
        <v>0</v>
      </c>
      <c r="AG340" s="322">
        <f t="shared" si="579"/>
        <v>0</v>
      </c>
      <c r="AH340" s="322">
        <f t="shared" si="579"/>
        <v>0</v>
      </c>
      <c r="AI340" s="322">
        <f t="shared" si="579"/>
        <v>0</v>
      </c>
      <c r="AJ340" s="322">
        <f t="shared" si="579"/>
        <v>0</v>
      </c>
      <c r="AK340" s="322">
        <f>IF(AZ$7=M340,$J340,0)</f>
        <v>0</v>
      </c>
      <c r="AL340" s="322">
        <f t="shared" si="580"/>
        <v>0</v>
      </c>
      <c r="AM340" s="322">
        <f t="shared" si="580"/>
        <v>0</v>
      </c>
      <c r="AN340" s="322">
        <f t="shared" si="580"/>
        <v>0</v>
      </c>
      <c r="AO340" s="322">
        <f t="shared" si="580"/>
        <v>0</v>
      </c>
      <c r="AP340" s="322">
        <f>IF(AZ$7=M340,$D340,0)</f>
        <v>0</v>
      </c>
      <c r="AQ340" s="322">
        <f t="shared" si="581"/>
        <v>0</v>
      </c>
      <c r="AR340" s="322">
        <f t="shared" si="581"/>
        <v>0</v>
      </c>
      <c r="AS340" s="322">
        <f t="shared" si="581"/>
        <v>0</v>
      </c>
      <c r="AT340" s="322">
        <f t="shared" si="581"/>
        <v>0</v>
      </c>
      <c r="AU340" s="322">
        <f>IF(AZ$7=M340,$M340,0)</f>
        <v>0</v>
      </c>
      <c r="AV340" s="322">
        <f t="shared" ref="AV340:AY340" si="586">IF(AV$7=H340,$I340,0)</f>
        <v>0</v>
      </c>
      <c r="AW340" s="322">
        <f t="shared" si="586"/>
        <v>0</v>
      </c>
      <c r="AX340" s="322">
        <f t="shared" si="586"/>
        <v>0</v>
      </c>
      <c r="AY340" s="322">
        <f t="shared" si="586"/>
        <v>0</v>
      </c>
      <c r="AZ340" s="322">
        <f>IF(AZ$7=M340,$I340,0)</f>
        <v>0</v>
      </c>
      <c r="BA340" s="326">
        <f>SUM(AV340:AZ340)</f>
        <v>0</v>
      </c>
      <c r="BB340" s="328">
        <f>BA340/AA340</f>
        <v>0</v>
      </c>
    </row>
    <row r="341" spans="1:136" s="261" customFormat="1" ht="108" hidden="1" x14ac:dyDescent="0.35">
      <c r="A341" s="288" t="s">
        <v>7</v>
      </c>
      <c r="B341" s="283" t="s">
        <v>780</v>
      </c>
      <c r="C341" s="288" t="s">
        <v>45</v>
      </c>
      <c r="D341" s="269" t="s">
        <v>10</v>
      </c>
      <c r="E341" s="284" t="s">
        <v>636</v>
      </c>
      <c r="F341" s="288" t="s">
        <v>640</v>
      </c>
      <c r="G341" s="284" t="s">
        <v>637</v>
      </c>
      <c r="H341" s="278" t="s">
        <v>697</v>
      </c>
      <c r="I341" s="268" t="s">
        <v>1269</v>
      </c>
      <c r="J341" s="269" t="s">
        <v>882</v>
      </c>
      <c r="K341" s="269" t="s">
        <v>880</v>
      </c>
      <c r="L341" s="269"/>
      <c r="M341" s="269" t="s">
        <v>845</v>
      </c>
      <c r="N341" s="285">
        <v>45565</v>
      </c>
      <c r="O341" s="285" t="s">
        <v>888</v>
      </c>
      <c r="P341" s="311" t="s">
        <v>10</v>
      </c>
      <c r="Q341" s="289" t="s">
        <v>24</v>
      </c>
      <c r="R341" s="289">
        <v>10</v>
      </c>
      <c r="S341" s="289" t="s">
        <v>43</v>
      </c>
      <c r="T341" s="320" t="s">
        <v>176</v>
      </c>
      <c r="U341" s="322">
        <v>5</v>
      </c>
      <c r="V341" s="326">
        <v>0</v>
      </c>
      <c r="W341" s="328">
        <v>0</v>
      </c>
      <c r="X341" s="260"/>
      <c r="Y341" s="260"/>
      <c r="Z341" s="260"/>
      <c r="AA341" s="281"/>
      <c r="AB341" s="281"/>
      <c r="AC341" s="281"/>
      <c r="AD341" s="281"/>
      <c r="AE341" s="281"/>
      <c r="AF341" s="281"/>
      <c r="AG341" s="281"/>
      <c r="AH341" s="281"/>
      <c r="AI341" s="281"/>
      <c r="AJ341" s="281"/>
      <c r="AK341" s="281"/>
      <c r="AL341" s="281"/>
      <c r="AM341" s="281"/>
      <c r="AN341" s="281"/>
      <c r="AO341" s="281"/>
      <c r="AP341" s="281"/>
      <c r="AQ341" s="281"/>
      <c r="AR341" s="281"/>
      <c r="AS341" s="281"/>
      <c r="AT341" s="281"/>
      <c r="AU341" s="281"/>
      <c r="AV341" s="260"/>
      <c r="AW341" s="260"/>
      <c r="AX341" s="260"/>
      <c r="AY341" s="260"/>
      <c r="AZ341" s="260"/>
      <c r="BA341" s="281"/>
      <c r="BB341" s="281"/>
    </row>
    <row r="342" spans="1:136" s="261" customFormat="1" ht="108" hidden="1" x14ac:dyDescent="0.35">
      <c r="A342" s="288" t="s">
        <v>7</v>
      </c>
      <c r="B342" s="283" t="s">
        <v>780</v>
      </c>
      <c r="C342" s="288" t="s">
        <v>45</v>
      </c>
      <c r="D342" s="269" t="s">
        <v>10</v>
      </c>
      <c r="E342" s="284" t="s">
        <v>636</v>
      </c>
      <c r="F342" s="288" t="s">
        <v>640</v>
      </c>
      <c r="G342" s="284" t="s">
        <v>637</v>
      </c>
      <c r="H342" s="278" t="s">
        <v>698</v>
      </c>
      <c r="I342" s="268" t="s">
        <v>1269</v>
      </c>
      <c r="J342" s="269" t="s">
        <v>882</v>
      </c>
      <c r="K342" s="269" t="s">
        <v>880</v>
      </c>
      <c r="L342" s="269"/>
      <c r="M342" s="269" t="s">
        <v>845</v>
      </c>
      <c r="N342" s="285">
        <v>45565</v>
      </c>
      <c r="O342" s="285" t="s">
        <v>888</v>
      </c>
      <c r="P342" s="311" t="s">
        <v>10</v>
      </c>
      <c r="Q342" s="289">
        <v>10</v>
      </c>
      <c r="R342" s="289" t="s">
        <v>43</v>
      </c>
      <c r="S342" s="289" t="s">
        <v>176</v>
      </c>
      <c r="T342" s="322">
        <v>5</v>
      </c>
      <c r="U342" s="281"/>
      <c r="V342" s="281"/>
      <c r="W342" s="281"/>
    </row>
    <row r="343" spans="1:136" s="261" customFormat="1" ht="108" hidden="1" x14ac:dyDescent="0.35">
      <c r="A343" s="514" t="s">
        <v>7</v>
      </c>
      <c r="B343" s="505" t="s">
        <v>780</v>
      </c>
      <c r="C343" s="514" t="s">
        <v>45</v>
      </c>
      <c r="D343" s="506" t="s">
        <v>10</v>
      </c>
      <c r="E343" s="507" t="s">
        <v>636</v>
      </c>
      <c r="F343" s="514" t="s">
        <v>640</v>
      </c>
      <c r="G343" s="507" t="s">
        <v>637</v>
      </c>
      <c r="H343" s="278" t="s">
        <v>700</v>
      </c>
      <c r="I343" s="508" t="s">
        <v>1269</v>
      </c>
      <c r="J343" s="506" t="s">
        <v>882</v>
      </c>
      <c r="K343" s="506" t="s">
        <v>880</v>
      </c>
      <c r="L343" s="269"/>
      <c r="M343" s="269" t="s">
        <v>845</v>
      </c>
      <c r="N343" s="509">
        <v>45565</v>
      </c>
      <c r="O343" s="509" t="s">
        <v>888</v>
      </c>
      <c r="P343" s="311" t="s">
        <v>10</v>
      </c>
      <c r="Q343" s="515" t="s">
        <v>43</v>
      </c>
      <c r="R343" s="515" t="s">
        <v>176</v>
      </c>
      <c r="S343" s="528">
        <v>5</v>
      </c>
      <c r="T343" s="281"/>
    </row>
    <row r="344" spans="1:136" s="339" customFormat="1" ht="321" customHeight="1" x14ac:dyDescent="0.35">
      <c r="A344" s="311" t="s">
        <v>7</v>
      </c>
      <c r="B344" s="311" t="s">
        <v>48</v>
      </c>
      <c r="C344" s="311" t="s">
        <v>49</v>
      </c>
      <c r="D344" s="340" t="s">
        <v>10</v>
      </c>
      <c r="E344" s="311" t="s">
        <v>48</v>
      </c>
      <c r="F344" s="311" t="s">
        <v>641</v>
      </c>
      <c r="G344" s="311" t="s">
        <v>186</v>
      </c>
      <c r="H344" s="340" t="s">
        <v>696</v>
      </c>
      <c r="I344" s="343">
        <v>1</v>
      </c>
      <c r="J344" s="340" t="s">
        <v>839</v>
      </c>
      <c r="K344" s="340" t="s">
        <v>1192</v>
      </c>
      <c r="L344" s="380"/>
      <c r="M344" s="370" t="s">
        <v>601</v>
      </c>
      <c r="N344" s="354">
        <v>45565</v>
      </c>
      <c r="O344" s="354" t="s">
        <v>888</v>
      </c>
      <c r="P344" s="392" t="s">
        <v>10</v>
      </c>
      <c r="Q344" s="311" t="s">
        <v>50</v>
      </c>
      <c r="R344" s="311" t="s">
        <v>47</v>
      </c>
      <c r="S344" s="311">
        <v>13</v>
      </c>
      <c r="T344" s="311" t="s">
        <v>48</v>
      </c>
      <c r="U344" s="311" t="s">
        <v>177</v>
      </c>
      <c r="V344" s="311">
        <v>1</v>
      </c>
      <c r="W344" s="320">
        <v>1</v>
      </c>
      <c r="X344" s="320">
        <v>1</v>
      </c>
      <c r="Y344" s="320">
        <v>1</v>
      </c>
      <c r="Z344" s="320">
        <v>1</v>
      </c>
      <c r="AA344" s="464">
        <f>SUM(V344:Z344)</f>
        <v>5</v>
      </c>
      <c r="AB344" s="322" t="str">
        <f t="shared" ref="AB344:AE345" si="587">IF(AV$7=H344,$K344,0)</f>
        <v xml:space="preserve">This was not confirmed until spring 2020 so the first time will be January 2021 for monitoring data collected in calendar year 2020. DEQ has a robust water quality monitoring program in the Commonwealth of Virginia. Every year it creates a monitoring plan for the calendar year which encompasses all monitoring needs, including monitoring within implementation plan areas to gauge the impact of implementation. DEQ utilizes Section 319(h) funding for formal “post-implementation monitoring” however any of its six or seven other funding sources (see Maps X and Y) also provide critical water quality monitoring information with IP areas.  Table XX compares the number of monitoring stations within IP areas, including a subset of those stations that were specifically funded with 319(h) resources.  A total of 339 stations with 67 IP areas (149 IP watersheds) are planned to be monitored from January 1, 2020 through December 31, 2020.                                                                              Calendar  Year 2019
# of WQM stations w/in IP areas 344
# of IP Reports with monitoring 68
# of IP Watersheds with monitoring 147
# of WQM Stations funded with 319(h) 28
# of IP Reports with 319(h)-funded monitoring 9
# of IP Watersheds with 319(h)-funded monitoring 16                                                                         Calendar Year 2020                                                                                                            # of WQM stations w/in IP areas 339
# of IP Reports with monitoring 67
# of IP Watersheds with monitoring 149
# of WQM Stations funded with 319(h)64
# of IP Reports with 319(h)-funded monitoring 19
# of IP Watersheds with 319(h)-funded monitoring 38       
</v>
      </c>
      <c r="AC344" s="322">
        <f t="shared" si="587"/>
        <v>0</v>
      </c>
      <c r="AD344" s="322">
        <f t="shared" si="587"/>
        <v>0</v>
      </c>
      <c r="AE344" s="322">
        <f t="shared" si="587"/>
        <v>0</v>
      </c>
      <c r="AF344" s="322">
        <f>IF(AZ$7=M344,$K344,0)</f>
        <v>0</v>
      </c>
      <c r="AG344" s="364" t="str">
        <f t="shared" ref="AG344:AJ345" si="588">IF(AV$7=H344,$J344,0)</f>
        <v>Active</v>
      </c>
      <c r="AH344" s="322">
        <f t="shared" si="588"/>
        <v>0</v>
      </c>
      <c r="AI344" s="322">
        <f t="shared" si="588"/>
        <v>0</v>
      </c>
      <c r="AJ344" s="322">
        <f t="shared" si="588"/>
        <v>0</v>
      </c>
      <c r="AK344" s="322">
        <f>IF(AZ$7=M344,$J344,0)</f>
        <v>0</v>
      </c>
      <c r="AL344" s="364" t="str">
        <f t="shared" ref="AL344:AO345" si="589">IF(AV$7=H344,$D344,0)</f>
        <v>DEQ</v>
      </c>
      <c r="AM344" s="322">
        <f t="shared" si="589"/>
        <v>0</v>
      </c>
      <c r="AN344" s="322">
        <f t="shared" si="589"/>
        <v>0</v>
      </c>
      <c r="AO344" s="322">
        <f t="shared" si="589"/>
        <v>0</v>
      </c>
      <c r="AP344" s="322">
        <f>IF(AZ$7=M344,$D344,0)</f>
        <v>0</v>
      </c>
      <c r="AQ344" s="322" t="str">
        <f t="shared" ref="AQ344:AT345" si="590">IF(AV$7=H344,$M344,0)</f>
        <v>Nicole Sandberg</v>
      </c>
      <c r="AR344" s="322">
        <f t="shared" si="590"/>
        <v>0</v>
      </c>
      <c r="AS344" s="322">
        <f t="shared" si="590"/>
        <v>0</v>
      </c>
      <c r="AT344" s="322">
        <f t="shared" si="590"/>
        <v>0</v>
      </c>
      <c r="AU344" s="322">
        <f>IF(AZ$7=M344,$M344,0)</f>
        <v>0</v>
      </c>
      <c r="AV344" s="461">
        <f t="shared" ref="AV344" si="591">IF(AV$7=H344,$I344,0)</f>
        <v>1</v>
      </c>
      <c r="AW344" s="298">
        <f t="shared" ref="AW344" si="592">IF(AW$7=I344,$I344,0)</f>
        <v>0</v>
      </c>
      <c r="AX344" s="298">
        <f t="shared" ref="AX344" si="593">IF(AX$7=J344,$I344,0)</f>
        <v>0</v>
      </c>
      <c r="AY344" s="298">
        <f t="shared" ref="AY344" si="594">IF(AY$7=K344,$I344,0)</f>
        <v>0</v>
      </c>
      <c r="AZ344" s="372">
        <f>IF(AZ$7=M344,$I344,0)</f>
        <v>0</v>
      </c>
      <c r="BA344" s="466">
        <f>SUM(AV344:AZ344)</f>
        <v>1</v>
      </c>
      <c r="BB344" s="434">
        <f>BA344/AA344</f>
        <v>0.2</v>
      </c>
      <c r="BC344" s="273"/>
      <c r="BD344" s="273"/>
      <c r="BE344" s="273"/>
      <c r="BF344" s="273"/>
      <c r="BG344" s="273"/>
      <c r="BH344" s="273"/>
      <c r="BI344" s="273"/>
      <c r="BJ344" s="273"/>
      <c r="BK344" s="273"/>
      <c r="BL344" s="273"/>
      <c r="BM344" s="273"/>
      <c r="BN344" s="273"/>
      <c r="BO344" s="273"/>
      <c r="BP344" s="273"/>
      <c r="BQ344" s="273"/>
      <c r="BR344" s="273"/>
      <c r="BS344" s="273"/>
      <c r="BT344" s="273"/>
      <c r="BU344" s="273"/>
      <c r="BV344" s="273"/>
      <c r="BW344" s="273"/>
      <c r="BX344" s="273"/>
      <c r="BY344" s="273"/>
      <c r="BZ344" s="273"/>
      <c r="CA344" s="273"/>
      <c r="CB344" s="273"/>
      <c r="CC344" s="273"/>
      <c r="CD344" s="273"/>
      <c r="CE344" s="273"/>
      <c r="CF344" s="273"/>
      <c r="CG344" s="273"/>
      <c r="CH344" s="273"/>
      <c r="CI344" s="273"/>
      <c r="CJ344" s="273"/>
      <c r="CK344" s="273"/>
      <c r="CL344" s="273"/>
      <c r="CM344" s="273"/>
      <c r="CN344" s="273"/>
      <c r="CO344" s="273"/>
      <c r="CP344" s="273"/>
      <c r="CQ344" s="273"/>
      <c r="CR344" s="273"/>
      <c r="CS344" s="273"/>
      <c r="CT344" s="273"/>
      <c r="CU344" s="273"/>
      <c r="CV344" s="273"/>
      <c r="CW344" s="273"/>
      <c r="CX344" s="273"/>
      <c r="CY344" s="273"/>
      <c r="CZ344" s="273"/>
      <c r="DA344" s="273"/>
      <c r="DB344" s="273"/>
      <c r="DC344" s="273"/>
      <c r="DD344" s="273"/>
      <c r="DE344" s="273"/>
      <c r="DF344" s="273"/>
      <c r="DG344" s="273"/>
      <c r="DH344" s="273"/>
      <c r="DI344" s="273"/>
      <c r="DJ344" s="273"/>
      <c r="DK344" s="273"/>
      <c r="DL344" s="273"/>
      <c r="DM344" s="273"/>
      <c r="DN344" s="273"/>
      <c r="DO344" s="273"/>
      <c r="DP344" s="273"/>
      <c r="DQ344" s="273"/>
      <c r="DR344" s="273"/>
      <c r="DS344" s="273"/>
      <c r="DT344" s="273"/>
      <c r="DU344" s="273"/>
      <c r="DV344" s="273"/>
      <c r="DW344" s="273"/>
      <c r="DX344" s="273"/>
      <c r="DY344" s="273"/>
      <c r="DZ344" s="273"/>
      <c r="EA344" s="273"/>
      <c r="EB344" s="273"/>
      <c r="EC344" s="273"/>
      <c r="ED344" s="273"/>
      <c r="EE344" s="273"/>
      <c r="EF344" s="273"/>
    </row>
    <row r="345" spans="1:136" s="261" customFormat="1" ht="72" hidden="1" x14ac:dyDescent="0.35">
      <c r="A345" s="409" t="s">
        <v>7</v>
      </c>
      <c r="B345" s="396" t="s">
        <v>48</v>
      </c>
      <c r="C345" s="409" t="s">
        <v>49</v>
      </c>
      <c r="D345" s="397" t="s">
        <v>10</v>
      </c>
      <c r="E345" s="398" t="s">
        <v>48</v>
      </c>
      <c r="F345" s="409" t="s">
        <v>641</v>
      </c>
      <c r="G345" s="398" t="s">
        <v>186</v>
      </c>
      <c r="H345" s="400" t="s">
        <v>699</v>
      </c>
      <c r="I345" s="401" t="s">
        <v>1269</v>
      </c>
      <c r="J345" s="397" t="s">
        <v>882</v>
      </c>
      <c r="K345" s="397" t="s">
        <v>880</v>
      </c>
      <c r="L345" s="269"/>
      <c r="M345" s="269" t="s">
        <v>845</v>
      </c>
      <c r="N345" s="402">
        <v>45565</v>
      </c>
      <c r="O345" s="402" t="s">
        <v>888</v>
      </c>
      <c r="P345" s="311" t="s">
        <v>10</v>
      </c>
      <c r="Q345" s="404" t="s">
        <v>50</v>
      </c>
      <c r="R345" s="404" t="s">
        <v>47</v>
      </c>
      <c r="S345" s="404">
        <v>13</v>
      </c>
      <c r="T345" s="320" t="s">
        <v>48</v>
      </c>
      <c r="U345" s="320" t="s">
        <v>177</v>
      </c>
      <c r="V345" s="320">
        <v>1</v>
      </c>
      <c r="W345" s="320">
        <v>1</v>
      </c>
      <c r="X345" s="320">
        <v>1</v>
      </c>
      <c r="Y345" s="320">
        <v>1</v>
      </c>
      <c r="Z345" s="320">
        <v>1</v>
      </c>
      <c r="AA345" s="322">
        <f>SUM(V345:Z345)</f>
        <v>5</v>
      </c>
      <c r="AB345" s="322">
        <f t="shared" si="587"/>
        <v>0</v>
      </c>
      <c r="AC345" s="322">
        <f t="shared" si="587"/>
        <v>0</v>
      </c>
      <c r="AD345" s="322">
        <f t="shared" si="587"/>
        <v>0</v>
      </c>
      <c r="AE345" s="322">
        <f t="shared" si="587"/>
        <v>0</v>
      </c>
      <c r="AF345" s="322">
        <f>IF(AZ$7=M345,$K345,0)</f>
        <v>0</v>
      </c>
      <c r="AG345" s="322">
        <f t="shared" si="588"/>
        <v>0</v>
      </c>
      <c r="AH345" s="322">
        <f t="shared" si="588"/>
        <v>0</v>
      </c>
      <c r="AI345" s="322">
        <f t="shared" si="588"/>
        <v>0</v>
      </c>
      <c r="AJ345" s="322">
        <f t="shared" si="588"/>
        <v>0</v>
      </c>
      <c r="AK345" s="322">
        <f>IF(AZ$7=M345,$J345,0)</f>
        <v>0</v>
      </c>
      <c r="AL345" s="322">
        <f t="shared" si="589"/>
        <v>0</v>
      </c>
      <c r="AM345" s="322">
        <f t="shared" si="589"/>
        <v>0</v>
      </c>
      <c r="AN345" s="322">
        <f t="shared" si="589"/>
        <v>0</v>
      </c>
      <c r="AO345" s="322">
        <f t="shared" si="589"/>
        <v>0</v>
      </c>
      <c r="AP345" s="322">
        <f>IF(AZ$7=M345,$D345,0)</f>
        <v>0</v>
      </c>
      <c r="AQ345" s="322">
        <f t="shared" si="590"/>
        <v>0</v>
      </c>
      <c r="AR345" s="322">
        <f t="shared" si="590"/>
        <v>0</v>
      </c>
      <c r="AS345" s="322">
        <f t="shared" si="590"/>
        <v>0</v>
      </c>
      <c r="AT345" s="322">
        <f t="shared" si="590"/>
        <v>0</v>
      </c>
      <c r="AU345" s="322">
        <f>IF(AZ$7=M345,$M345,0)</f>
        <v>0</v>
      </c>
      <c r="AV345" s="322">
        <f t="shared" ref="AV345:AY345" si="595">IF(AV$7=H345,$I345,0)</f>
        <v>0</v>
      </c>
      <c r="AW345" s="322">
        <f t="shared" si="595"/>
        <v>0</v>
      </c>
      <c r="AX345" s="322">
        <f t="shared" si="595"/>
        <v>0</v>
      </c>
      <c r="AY345" s="322">
        <f t="shared" si="595"/>
        <v>0</v>
      </c>
      <c r="AZ345" s="322">
        <f>IF(AZ$7=M345,$I345,0)</f>
        <v>0</v>
      </c>
      <c r="BA345" s="326">
        <f>SUM(AV345:AZ345)</f>
        <v>0</v>
      </c>
      <c r="BB345" s="328">
        <f>BA345/AA345</f>
        <v>0</v>
      </c>
    </row>
    <row r="346" spans="1:136" s="261" customFormat="1" ht="72" hidden="1" x14ac:dyDescent="0.35">
      <c r="A346" s="288" t="s">
        <v>7</v>
      </c>
      <c r="B346" s="283" t="s">
        <v>48</v>
      </c>
      <c r="C346" s="288" t="s">
        <v>49</v>
      </c>
      <c r="D346" s="269" t="s">
        <v>10</v>
      </c>
      <c r="E346" s="284" t="s">
        <v>48</v>
      </c>
      <c r="F346" s="288" t="s">
        <v>641</v>
      </c>
      <c r="G346" s="284" t="s">
        <v>186</v>
      </c>
      <c r="H346" s="278" t="s">
        <v>697</v>
      </c>
      <c r="I346" s="268" t="s">
        <v>1269</v>
      </c>
      <c r="J346" s="269" t="s">
        <v>882</v>
      </c>
      <c r="K346" s="269" t="s">
        <v>880</v>
      </c>
      <c r="L346" s="269"/>
      <c r="M346" s="269" t="s">
        <v>845</v>
      </c>
      <c r="N346" s="285">
        <v>45565</v>
      </c>
      <c r="O346" s="285" t="s">
        <v>888</v>
      </c>
      <c r="P346" s="311" t="s">
        <v>10</v>
      </c>
      <c r="Q346" s="289" t="s">
        <v>47</v>
      </c>
      <c r="R346" s="289">
        <v>13</v>
      </c>
      <c r="S346" s="289" t="s">
        <v>48</v>
      </c>
      <c r="T346" s="320" t="s">
        <v>177</v>
      </c>
      <c r="U346" s="322">
        <v>5</v>
      </c>
      <c r="V346" s="326">
        <v>0</v>
      </c>
      <c r="W346" s="328">
        <v>0</v>
      </c>
      <c r="X346" s="260"/>
      <c r="Y346" s="260"/>
      <c r="Z346" s="260"/>
      <c r="AA346" s="281"/>
      <c r="AB346" s="281"/>
      <c r="AC346" s="281"/>
      <c r="AD346" s="281"/>
      <c r="AE346" s="281"/>
      <c r="AF346" s="281"/>
      <c r="AG346" s="281"/>
      <c r="AH346" s="281"/>
      <c r="AI346" s="281"/>
      <c r="AJ346" s="281"/>
      <c r="AK346" s="281"/>
      <c r="AL346" s="281"/>
      <c r="AM346" s="281"/>
      <c r="AN346" s="281"/>
      <c r="AO346" s="281"/>
      <c r="AP346" s="281"/>
      <c r="AQ346" s="281"/>
      <c r="AR346" s="281"/>
      <c r="AS346" s="281"/>
      <c r="AT346" s="281"/>
      <c r="AU346" s="281"/>
      <c r="AV346" s="260"/>
      <c r="AW346" s="260"/>
      <c r="AX346" s="260"/>
      <c r="AY346" s="260"/>
      <c r="AZ346" s="260"/>
      <c r="BA346" s="281"/>
      <c r="BB346" s="281"/>
    </row>
    <row r="347" spans="1:136" s="261" customFormat="1" ht="72" hidden="1" x14ac:dyDescent="0.35">
      <c r="A347" s="288" t="s">
        <v>7</v>
      </c>
      <c r="B347" s="283" t="s">
        <v>48</v>
      </c>
      <c r="C347" s="288" t="s">
        <v>49</v>
      </c>
      <c r="D347" s="269" t="s">
        <v>10</v>
      </c>
      <c r="E347" s="284" t="s">
        <v>48</v>
      </c>
      <c r="F347" s="288" t="s">
        <v>641</v>
      </c>
      <c r="G347" s="284" t="s">
        <v>186</v>
      </c>
      <c r="H347" s="278" t="s">
        <v>698</v>
      </c>
      <c r="I347" s="268" t="s">
        <v>1269</v>
      </c>
      <c r="J347" s="269" t="s">
        <v>882</v>
      </c>
      <c r="K347" s="269" t="s">
        <v>880</v>
      </c>
      <c r="L347" s="269"/>
      <c r="M347" s="269" t="s">
        <v>845</v>
      </c>
      <c r="N347" s="285">
        <v>45565</v>
      </c>
      <c r="O347" s="285" t="s">
        <v>888</v>
      </c>
      <c r="P347" s="311" t="s">
        <v>10</v>
      </c>
      <c r="Q347" s="289">
        <v>13</v>
      </c>
      <c r="R347" s="289" t="s">
        <v>48</v>
      </c>
      <c r="S347" s="289" t="s">
        <v>177</v>
      </c>
      <c r="T347" s="322">
        <v>5</v>
      </c>
      <c r="U347" s="281"/>
      <c r="V347" s="281"/>
      <c r="W347" s="281"/>
    </row>
    <row r="348" spans="1:136" s="261" customFormat="1" ht="72" hidden="1" x14ac:dyDescent="0.35">
      <c r="A348" s="514" t="s">
        <v>7</v>
      </c>
      <c r="B348" s="505" t="s">
        <v>48</v>
      </c>
      <c r="C348" s="514" t="s">
        <v>49</v>
      </c>
      <c r="D348" s="506" t="s">
        <v>10</v>
      </c>
      <c r="E348" s="507" t="s">
        <v>48</v>
      </c>
      <c r="F348" s="514" t="s">
        <v>641</v>
      </c>
      <c r="G348" s="507" t="s">
        <v>186</v>
      </c>
      <c r="H348" s="278" t="s">
        <v>700</v>
      </c>
      <c r="I348" s="508" t="s">
        <v>1269</v>
      </c>
      <c r="J348" s="506" t="s">
        <v>882</v>
      </c>
      <c r="K348" s="506" t="s">
        <v>880</v>
      </c>
      <c r="L348" s="269"/>
      <c r="M348" s="269" t="s">
        <v>845</v>
      </c>
      <c r="N348" s="509">
        <v>45565</v>
      </c>
      <c r="O348" s="509" t="s">
        <v>888</v>
      </c>
      <c r="P348" s="311" t="s">
        <v>10</v>
      </c>
      <c r="Q348" s="515" t="s">
        <v>48</v>
      </c>
      <c r="R348" s="515" t="s">
        <v>177</v>
      </c>
      <c r="S348" s="528">
        <v>5</v>
      </c>
      <c r="T348" s="281"/>
    </row>
    <row r="349" spans="1:136" s="273" customFormat="1" ht="47.25" customHeight="1" x14ac:dyDescent="0.35">
      <c r="A349" s="311" t="s">
        <v>7</v>
      </c>
      <c r="B349" s="311" t="s">
        <v>51</v>
      </c>
      <c r="C349" s="311" t="s">
        <v>53</v>
      </c>
      <c r="D349" s="340" t="s">
        <v>10</v>
      </c>
      <c r="E349" s="311" t="s">
        <v>642</v>
      </c>
      <c r="F349" s="311" t="s">
        <v>645</v>
      </c>
      <c r="G349" s="311" t="s">
        <v>186</v>
      </c>
      <c r="H349" s="340" t="s">
        <v>696</v>
      </c>
      <c r="I349" s="343">
        <v>1</v>
      </c>
      <c r="J349" s="340" t="s">
        <v>839</v>
      </c>
      <c r="K349" s="340" t="s">
        <v>1186</v>
      </c>
      <c r="L349" s="393"/>
      <c r="M349" s="377" t="s">
        <v>604</v>
      </c>
      <c r="N349" s="354">
        <v>45565</v>
      </c>
      <c r="O349" s="354" t="s">
        <v>888</v>
      </c>
      <c r="P349" s="392" t="s">
        <v>52</v>
      </c>
      <c r="Q349" s="311" t="s">
        <v>54</v>
      </c>
      <c r="R349" s="311" t="s">
        <v>47</v>
      </c>
      <c r="S349" s="311">
        <v>13</v>
      </c>
      <c r="T349" s="311" t="s">
        <v>51</v>
      </c>
      <c r="U349" s="311" t="s">
        <v>178</v>
      </c>
      <c r="V349" s="311">
        <v>3</v>
      </c>
      <c r="W349" s="320">
        <v>3</v>
      </c>
      <c r="X349" s="320">
        <v>3</v>
      </c>
      <c r="Y349" s="320">
        <v>3</v>
      </c>
      <c r="Z349" s="320">
        <v>3</v>
      </c>
      <c r="AA349" s="464">
        <f>SUM(V349:Z349)</f>
        <v>15</v>
      </c>
      <c r="AB349" s="322" t="str">
        <f t="shared" ref="AB349:AE350" si="596">IF(AV$7=H349,$K349,0)</f>
        <v>Submitted NWQI report to EPA on 11/9/20</v>
      </c>
      <c r="AC349" s="322">
        <f t="shared" si="596"/>
        <v>0</v>
      </c>
      <c r="AD349" s="322">
        <f t="shared" si="596"/>
        <v>0</v>
      </c>
      <c r="AE349" s="322">
        <f t="shared" si="596"/>
        <v>0</v>
      </c>
      <c r="AF349" s="322">
        <f>IF(AZ$7=M349,$K349,0)</f>
        <v>0</v>
      </c>
      <c r="AG349" s="364" t="str">
        <f t="shared" ref="AG349:AJ350" si="597">IF(AV$7=H349,$J349,0)</f>
        <v>Active</v>
      </c>
      <c r="AH349" s="322">
        <f t="shared" si="597"/>
        <v>0</v>
      </c>
      <c r="AI349" s="322">
        <f t="shared" si="597"/>
        <v>0</v>
      </c>
      <c r="AJ349" s="322">
        <f t="shared" si="597"/>
        <v>0</v>
      </c>
      <c r="AK349" s="322">
        <f>IF(AZ$7=M349,$J349,0)</f>
        <v>0</v>
      </c>
      <c r="AL349" s="364" t="str">
        <f t="shared" ref="AL349:AO350" si="598">IF(AV$7=H349,$D349,0)</f>
        <v>DEQ</v>
      </c>
      <c r="AM349" s="322">
        <f t="shared" si="598"/>
        <v>0</v>
      </c>
      <c r="AN349" s="322">
        <f t="shared" si="598"/>
        <v>0</v>
      </c>
      <c r="AO349" s="322">
        <f t="shared" si="598"/>
        <v>0</v>
      </c>
      <c r="AP349" s="322">
        <f>IF(AZ$7=M349,$D349,0)</f>
        <v>0</v>
      </c>
      <c r="AQ349" s="322" t="str">
        <f t="shared" ref="AQ349:AT350" si="599">IF(AV$7=H349,$M349,0)</f>
        <v>Kelly Meadows</v>
      </c>
      <c r="AR349" s="322">
        <f t="shared" si="599"/>
        <v>0</v>
      </c>
      <c r="AS349" s="322">
        <f t="shared" si="599"/>
        <v>0</v>
      </c>
      <c r="AT349" s="322">
        <f t="shared" si="599"/>
        <v>0</v>
      </c>
      <c r="AU349" s="322">
        <f>IF(AZ$7=M349,$M349,0)</f>
        <v>0</v>
      </c>
      <c r="AV349" s="461">
        <f t="shared" ref="AV349" si="600">IF(AV$7=H349,$I349,0)</f>
        <v>1</v>
      </c>
      <c r="AW349" s="298">
        <f t="shared" ref="AW349" si="601">IF(AW$7=I349,$I349,0)</f>
        <v>0</v>
      </c>
      <c r="AX349" s="298">
        <f t="shared" ref="AX349" si="602">IF(AX$7=J349,$I349,0)</f>
        <v>0</v>
      </c>
      <c r="AY349" s="298">
        <f t="shared" ref="AY349" si="603">IF(AY$7=K349,$I349,0)</f>
        <v>0</v>
      </c>
      <c r="AZ349" s="372">
        <f>IF(AZ$7=M349,$I349,0)</f>
        <v>0</v>
      </c>
      <c r="BA349" s="466">
        <f>SUM(AV349:AZ349)</f>
        <v>1</v>
      </c>
      <c r="BB349" s="434">
        <f>BA349/AA349</f>
        <v>6.6666666666666666E-2</v>
      </c>
    </row>
    <row r="350" spans="1:136" s="261" customFormat="1" ht="36" hidden="1" x14ac:dyDescent="0.35">
      <c r="A350" s="409" t="s">
        <v>7</v>
      </c>
      <c r="B350" s="396" t="s">
        <v>51</v>
      </c>
      <c r="C350" s="409" t="s">
        <v>53</v>
      </c>
      <c r="D350" s="397" t="s">
        <v>852</v>
      </c>
      <c r="E350" s="398" t="s">
        <v>642</v>
      </c>
      <c r="F350" s="409" t="s">
        <v>645</v>
      </c>
      <c r="G350" s="398" t="s">
        <v>186</v>
      </c>
      <c r="H350" s="400" t="s">
        <v>699</v>
      </c>
      <c r="I350" s="401" t="s">
        <v>1269</v>
      </c>
      <c r="J350" s="397" t="s">
        <v>882</v>
      </c>
      <c r="K350" s="397" t="s">
        <v>880</v>
      </c>
      <c r="L350" s="269"/>
      <c r="M350" s="269" t="s">
        <v>845</v>
      </c>
      <c r="N350" s="402">
        <v>45565</v>
      </c>
      <c r="O350" s="402" t="s">
        <v>888</v>
      </c>
      <c r="P350" s="311" t="s">
        <v>52</v>
      </c>
      <c r="Q350" s="404" t="s">
        <v>54</v>
      </c>
      <c r="R350" s="404" t="s">
        <v>47</v>
      </c>
      <c r="S350" s="404">
        <v>13</v>
      </c>
      <c r="T350" s="320" t="s">
        <v>51</v>
      </c>
      <c r="U350" s="320" t="s">
        <v>178</v>
      </c>
      <c r="V350" s="320">
        <v>3</v>
      </c>
      <c r="W350" s="320">
        <v>3</v>
      </c>
      <c r="X350" s="320">
        <v>3</v>
      </c>
      <c r="Y350" s="320">
        <v>3</v>
      </c>
      <c r="Z350" s="320">
        <v>3</v>
      </c>
      <c r="AA350" s="322">
        <f>SUM(V350:Z350)</f>
        <v>15</v>
      </c>
      <c r="AB350" s="322">
        <f t="shared" si="596"/>
        <v>0</v>
      </c>
      <c r="AC350" s="322">
        <f t="shared" si="596"/>
        <v>0</v>
      </c>
      <c r="AD350" s="322">
        <f t="shared" si="596"/>
        <v>0</v>
      </c>
      <c r="AE350" s="322">
        <f t="shared" si="596"/>
        <v>0</v>
      </c>
      <c r="AF350" s="322">
        <f>IF(AZ$7=M350,$K350,0)</f>
        <v>0</v>
      </c>
      <c r="AG350" s="322">
        <f t="shared" si="597"/>
        <v>0</v>
      </c>
      <c r="AH350" s="322">
        <f t="shared" si="597"/>
        <v>0</v>
      </c>
      <c r="AI350" s="322">
        <f t="shared" si="597"/>
        <v>0</v>
      </c>
      <c r="AJ350" s="322">
        <f t="shared" si="597"/>
        <v>0</v>
      </c>
      <c r="AK350" s="322">
        <f>IF(AZ$7=M350,$J350,0)</f>
        <v>0</v>
      </c>
      <c r="AL350" s="322">
        <f t="shared" si="598"/>
        <v>0</v>
      </c>
      <c r="AM350" s="322">
        <f t="shared" si="598"/>
        <v>0</v>
      </c>
      <c r="AN350" s="322">
        <f t="shared" si="598"/>
        <v>0</v>
      </c>
      <c r="AO350" s="322">
        <f t="shared" si="598"/>
        <v>0</v>
      </c>
      <c r="AP350" s="322">
        <f>IF(AZ$7=M350,$D350,0)</f>
        <v>0</v>
      </c>
      <c r="AQ350" s="322">
        <f t="shared" si="599"/>
        <v>0</v>
      </c>
      <c r="AR350" s="322">
        <f t="shared" si="599"/>
        <v>0</v>
      </c>
      <c r="AS350" s="322">
        <f t="shared" si="599"/>
        <v>0</v>
      </c>
      <c r="AT350" s="322">
        <f t="shared" si="599"/>
        <v>0</v>
      </c>
      <c r="AU350" s="322">
        <f>IF(AZ$7=M350,$M350,0)</f>
        <v>0</v>
      </c>
      <c r="AV350" s="322">
        <f t="shared" ref="AV350:AY350" si="604">IF(AV$7=H350,$I350,0)</f>
        <v>0</v>
      </c>
      <c r="AW350" s="322">
        <f t="shared" si="604"/>
        <v>0</v>
      </c>
      <c r="AX350" s="322">
        <f t="shared" si="604"/>
        <v>0</v>
      </c>
      <c r="AY350" s="322">
        <f t="shared" si="604"/>
        <v>0</v>
      </c>
      <c r="AZ350" s="322">
        <f>IF(AZ$7=M350,$I350,0)</f>
        <v>0</v>
      </c>
      <c r="BA350" s="326">
        <f>SUM(AV350:AZ350)</f>
        <v>0</v>
      </c>
      <c r="BB350" s="328">
        <f>BA350/AA350</f>
        <v>0</v>
      </c>
    </row>
    <row r="351" spans="1:136" s="261" customFormat="1" ht="36" hidden="1" x14ac:dyDescent="0.35">
      <c r="A351" s="288" t="s">
        <v>7</v>
      </c>
      <c r="B351" s="283" t="s">
        <v>51</v>
      </c>
      <c r="C351" s="288" t="s">
        <v>53</v>
      </c>
      <c r="D351" s="269" t="s">
        <v>852</v>
      </c>
      <c r="E351" s="284" t="s">
        <v>642</v>
      </c>
      <c r="F351" s="288" t="s">
        <v>645</v>
      </c>
      <c r="G351" s="284" t="s">
        <v>186</v>
      </c>
      <c r="H351" s="278" t="s">
        <v>697</v>
      </c>
      <c r="I351" s="268" t="s">
        <v>1269</v>
      </c>
      <c r="J351" s="269" t="s">
        <v>882</v>
      </c>
      <c r="K351" s="269" t="s">
        <v>880</v>
      </c>
      <c r="L351" s="269"/>
      <c r="M351" s="269" t="s">
        <v>845</v>
      </c>
      <c r="N351" s="285">
        <v>45565</v>
      </c>
      <c r="O351" s="285" t="s">
        <v>888</v>
      </c>
      <c r="P351" s="311" t="s">
        <v>52</v>
      </c>
      <c r="Q351" s="289" t="s">
        <v>47</v>
      </c>
      <c r="R351" s="289">
        <v>13</v>
      </c>
      <c r="S351" s="289" t="s">
        <v>51</v>
      </c>
      <c r="T351" s="320" t="s">
        <v>178</v>
      </c>
      <c r="U351" s="322">
        <v>15</v>
      </c>
      <c r="V351" s="326">
        <v>0</v>
      </c>
      <c r="W351" s="328">
        <v>0</v>
      </c>
      <c r="X351" s="260"/>
      <c r="Y351" s="260"/>
      <c r="Z351" s="260"/>
      <c r="AA351" s="281"/>
      <c r="AB351" s="281"/>
      <c r="AC351" s="281"/>
      <c r="AD351" s="281"/>
      <c r="AE351" s="281"/>
      <c r="AF351" s="281"/>
      <c r="AG351" s="281"/>
      <c r="AH351" s="281"/>
      <c r="AI351" s="281"/>
      <c r="AJ351" s="281"/>
      <c r="AK351" s="281"/>
      <c r="AL351" s="281"/>
      <c r="AM351" s="281"/>
      <c r="AN351" s="281"/>
      <c r="AO351" s="281"/>
      <c r="AP351" s="281"/>
      <c r="AQ351" s="281"/>
      <c r="AR351" s="281"/>
      <c r="AS351" s="281"/>
      <c r="AT351" s="281"/>
      <c r="AU351" s="281"/>
      <c r="AV351" s="260"/>
      <c r="AW351" s="260"/>
      <c r="AX351" s="260"/>
      <c r="AY351" s="260"/>
      <c r="AZ351" s="260"/>
      <c r="BA351" s="281"/>
      <c r="BB351" s="281"/>
    </row>
    <row r="352" spans="1:136" s="261" customFormat="1" ht="36" hidden="1" x14ac:dyDescent="0.35">
      <c r="A352" s="288" t="s">
        <v>7</v>
      </c>
      <c r="B352" s="283" t="s">
        <v>51</v>
      </c>
      <c r="C352" s="288" t="s">
        <v>53</v>
      </c>
      <c r="D352" s="269" t="s">
        <v>852</v>
      </c>
      <c r="E352" s="284" t="s">
        <v>642</v>
      </c>
      <c r="F352" s="288" t="s">
        <v>645</v>
      </c>
      <c r="G352" s="284" t="s">
        <v>186</v>
      </c>
      <c r="H352" s="278" t="s">
        <v>698</v>
      </c>
      <c r="I352" s="268" t="s">
        <v>1269</v>
      </c>
      <c r="J352" s="269" t="s">
        <v>882</v>
      </c>
      <c r="K352" s="269" t="s">
        <v>880</v>
      </c>
      <c r="L352" s="269"/>
      <c r="M352" s="269" t="s">
        <v>845</v>
      </c>
      <c r="N352" s="285">
        <v>45565</v>
      </c>
      <c r="O352" s="285" t="s">
        <v>888</v>
      </c>
      <c r="P352" s="311" t="s">
        <v>52</v>
      </c>
      <c r="Q352" s="289">
        <v>13</v>
      </c>
      <c r="R352" s="289" t="s">
        <v>51</v>
      </c>
      <c r="S352" s="289" t="s">
        <v>178</v>
      </c>
      <c r="T352" s="322">
        <v>15</v>
      </c>
      <c r="U352" s="281"/>
      <c r="V352" s="281"/>
      <c r="W352" s="281"/>
    </row>
    <row r="353" spans="1:136" s="261" customFormat="1" ht="36" hidden="1" x14ac:dyDescent="0.35">
      <c r="A353" s="514" t="s">
        <v>7</v>
      </c>
      <c r="B353" s="505" t="s">
        <v>51</v>
      </c>
      <c r="C353" s="514" t="s">
        <v>53</v>
      </c>
      <c r="D353" s="506" t="s">
        <v>852</v>
      </c>
      <c r="E353" s="507" t="s">
        <v>642</v>
      </c>
      <c r="F353" s="514" t="s">
        <v>645</v>
      </c>
      <c r="G353" s="507" t="s">
        <v>186</v>
      </c>
      <c r="H353" s="278" t="s">
        <v>700</v>
      </c>
      <c r="I353" s="508" t="s">
        <v>1269</v>
      </c>
      <c r="J353" s="506" t="s">
        <v>882</v>
      </c>
      <c r="K353" s="506" t="s">
        <v>880</v>
      </c>
      <c r="L353" s="269"/>
      <c r="M353" s="269" t="s">
        <v>845</v>
      </c>
      <c r="N353" s="509">
        <v>45565</v>
      </c>
      <c r="O353" s="509" t="s">
        <v>888</v>
      </c>
      <c r="P353" s="311" t="s">
        <v>52</v>
      </c>
      <c r="Q353" s="515" t="s">
        <v>51</v>
      </c>
      <c r="R353" s="515" t="s">
        <v>178</v>
      </c>
      <c r="S353" s="528">
        <v>15</v>
      </c>
      <c r="T353" s="281"/>
    </row>
    <row r="354" spans="1:136" s="273" customFormat="1" ht="48.75" customHeight="1" x14ac:dyDescent="0.35">
      <c r="A354" s="311" t="s">
        <v>7</v>
      </c>
      <c r="B354" s="311" t="s">
        <v>51</v>
      </c>
      <c r="C354" s="311" t="s">
        <v>53</v>
      </c>
      <c r="D354" s="340" t="s">
        <v>10</v>
      </c>
      <c r="E354" s="311" t="s">
        <v>643</v>
      </c>
      <c r="F354" s="311" t="s">
        <v>644</v>
      </c>
      <c r="G354" s="311" t="s">
        <v>195</v>
      </c>
      <c r="H354" s="340" t="s">
        <v>696</v>
      </c>
      <c r="I354" s="343">
        <v>4</v>
      </c>
      <c r="J354" s="340" t="s">
        <v>839</v>
      </c>
      <c r="K354" s="340" t="s">
        <v>1281</v>
      </c>
      <c r="L354" s="393"/>
      <c r="M354" s="377" t="s">
        <v>604</v>
      </c>
      <c r="N354" s="354">
        <v>45565</v>
      </c>
      <c r="O354" s="354" t="s">
        <v>888</v>
      </c>
      <c r="P354" s="392" t="s">
        <v>52</v>
      </c>
      <c r="Q354" s="311" t="s">
        <v>54</v>
      </c>
      <c r="R354" s="311" t="s">
        <v>47</v>
      </c>
      <c r="S354" s="311">
        <v>13</v>
      </c>
      <c r="T354" s="311" t="s">
        <v>51</v>
      </c>
      <c r="U354" s="311" t="s">
        <v>178</v>
      </c>
      <c r="V354" s="311">
        <v>3</v>
      </c>
      <c r="W354" s="320">
        <v>3</v>
      </c>
      <c r="X354" s="320">
        <v>3</v>
      </c>
      <c r="Y354" s="320">
        <v>3</v>
      </c>
      <c r="Z354" s="320">
        <v>3</v>
      </c>
      <c r="AA354" s="464">
        <f>SUM(V354:Z354)</f>
        <v>15</v>
      </c>
      <c r="AB354" s="322" t="str">
        <f t="shared" ref="AB354:AE355" si="605">IF(AV$7=H354,$K354,0)</f>
        <v>DEQ monitored for bacteria in the 4 designated NWQI watersheds; NRCS/USGS monitored for other parameters (nutrients, etc.)</v>
      </c>
      <c r="AC354" s="322">
        <f t="shared" si="605"/>
        <v>0</v>
      </c>
      <c r="AD354" s="322">
        <f t="shared" si="605"/>
        <v>0</v>
      </c>
      <c r="AE354" s="322">
        <f t="shared" si="605"/>
        <v>0</v>
      </c>
      <c r="AF354" s="322">
        <f>IF(AZ$7=M354,$K354,0)</f>
        <v>0</v>
      </c>
      <c r="AG354" s="364" t="str">
        <f t="shared" ref="AG354:AJ355" si="606">IF(AV$7=H354,$J354,0)</f>
        <v>Active</v>
      </c>
      <c r="AH354" s="322">
        <f t="shared" si="606"/>
        <v>0</v>
      </c>
      <c r="AI354" s="322">
        <f t="shared" si="606"/>
        <v>0</v>
      </c>
      <c r="AJ354" s="322">
        <f t="shared" si="606"/>
        <v>0</v>
      </c>
      <c r="AK354" s="322">
        <f>IF(AZ$7=M354,$J354,0)</f>
        <v>0</v>
      </c>
      <c r="AL354" s="364" t="str">
        <f t="shared" ref="AL354:AO355" si="607">IF(AV$7=H354,$D354,0)</f>
        <v>DEQ</v>
      </c>
      <c r="AM354" s="322">
        <f t="shared" si="607"/>
        <v>0</v>
      </c>
      <c r="AN354" s="322">
        <f t="shared" si="607"/>
        <v>0</v>
      </c>
      <c r="AO354" s="322">
        <f t="shared" si="607"/>
        <v>0</v>
      </c>
      <c r="AP354" s="322">
        <f>IF(AZ$7=M354,$D354,0)</f>
        <v>0</v>
      </c>
      <c r="AQ354" s="322" t="str">
        <f t="shared" ref="AQ354:AT355" si="608">IF(AV$7=H354,$M354,0)</f>
        <v>Kelly Meadows</v>
      </c>
      <c r="AR354" s="322">
        <f t="shared" si="608"/>
        <v>0</v>
      </c>
      <c r="AS354" s="322">
        <f t="shared" si="608"/>
        <v>0</v>
      </c>
      <c r="AT354" s="322">
        <f t="shared" si="608"/>
        <v>0</v>
      </c>
      <c r="AU354" s="322">
        <f>IF(AZ$7=M354,$M354,0)</f>
        <v>0</v>
      </c>
      <c r="AV354" s="461">
        <f t="shared" ref="AV354" si="609">IF(AV$7=H354,$I354,0)</f>
        <v>4</v>
      </c>
      <c r="AW354" s="298">
        <f t="shared" ref="AW354" si="610">IF(AW$7=I354,$I354,0)</f>
        <v>0</v>
      </c>
      <c r="AX354" s="298">
        <f t="shared" ref="AX354" si="611">IF(AX$7=J354,$I354,0)</f>
        <v>0</v>
      </c>
      <c r="AY354" s="298">
        <f t="shared" ref="AY354" si="612">IF(AY$7=K354,$I354,0)</f>
        <v>0</v>
      </c>
      <c r="AZ354" s="372">
        <f>IF(AZ$7=M354,$I354,0)</f>
        <v>0</v>
      </c>
      <c r="BA354" s="466">
        <f>SUM(AV354:AZ354)</f>
        <v>4</v>
      </c>
      <c r="BB354" s="434">
        <f>BA354/AA354</f>
        <v>0.26666666666666666</v>
      </c>
    </row>
    <row r="355" spans="1:136" s="261" customFormat="1" ht="36" hidden="1" x14ac:dyDescent="0.35">
      <c r="A355" s="409" t="s">
        <v>7</v>
      </c>
      <c r="B355" s="396" t="s">
        <v>51</v>
      </c>
      <c r="C355" s="409" t="s">
        <v>53</v>
      </c>
      <c r="D355" s="397" t="s">
        <v>852</v>
      </c>
      <c r="E355" s="398" t="s">
        <v>643</v>
      </c>
      <c r="F355" s="409" t="s">
        <v>644</v>
      </c>
      <c r="G355" s="398" t="s">
        <v>195</v>
      </c>
      <c r="H355" s="400" t="s">
        <v>699</v>
      </c>
      <c r="I355" s="401" t="s">
        <v>1269</v>
      </c>
      <c r="J355" s="397" t="s">
        <v>882</v>
      </c>
      <c r="K355" s="397" t="s">
        <v>880</v>
      </c>
      <c r="L355" s="269"/>
      <c r="M355" s="269" t="s">
        <v>845</v>
      </c>
      <c r="N355" s="402">
        <v>45565</v>
      </c>
      <c r="O355" s="402" t="s">
        <v>888</v>
      </c>
      <c r="P355" s="311" t="s">
        <v>52</v>
      </c>
      <c r="Q355" s="404" t="s">
        <v>54</v>
      </c>
      <c r="R355" s="404" t="s">
        <v>47</v>
      </c>
      <c r="S355" s="404">
        <v>13</v>
      </c>
      <c r="T355" s="320" t="s">
        <v>51</v>
      </c>
      <c r="U355" s="320" t="s">
        <v>178</v>
      </c>
      <c r="V355" s="320">
        <v>3</v>
      </c>
      <c r="W355" s="320">
        <v>3</v>
      </c>
      <c r="X355" s="320">
        <v>3</v>
      </c>
      <c r="Y355" s="320">
        <v>3</v>
      </c>
      <c r="Z355" s="320">
        <v>3</v>
      </c>
      <c r="AA355" s="322">
        <f>SUM(V355:Z355)</f>
        <v>15</v>
      </c>
      <c r="AB355" s="322">
        <f t="shared" si="605"/>
        <v>0</v>
      </c>
      <c r="AC355" s="322">
        <f t="shared" si="605"/>
        <v>0</v>
      </c>
      <c r="AD355" s="322">
        <f t="shared" si="605"/>
        <v>0</v>
      </c>
      <c r="AE355" s="322">
        <f t="shared" si="605"/>
        <v>0</v>
      </c>
      <c r="AF355" s="322">
        <f>IF(AZ$7=M355,$K355,0)</f>
        <v>0</v>
      </c>
      <c r="AG355" s="322">
        <f t="shared" si="606"/>
        <v>0</v>
      </c>
      <c r="AH355" s="322">
        <f t="shared" si="606"/>
        <v>0</v>
      </c>
      <c r="AI355" s="322">
        <f t="shared" si="606"/>
        <v>0</v>
      </c>
      <c r="AJ355" s="322">
        <f t="shared" si="606"/>
        <v>0</v>
      </c>
      <c r="AK355" s="322">
        <f>IF(AZ$7=M355,$J355,0)</f>
        <v>0</v>
      </c>
      <c r="AL355" s="322">
        <f t="shared" si="607"/>
        <v>0</v>
      </c>
      <c r="AM355" s="322">
        <f t="shared" si="607"/>
        <v>0</v>
      </c>
      <c r="AN355" s="322">
        <f t="shared" si="607"/>
        <v>0</v>
      </c>
      <c r="AO355" s="322">
        <f t="shared" si="607"/>
        <v>0</v>
      </c>
      <c r="AP355" s="322">
        <f>IF(AZ$7=M355,$D355,0)</f>
        <v>0</v>
      </c>
      <c r="AQ355" s="322">
        <f t="shared" si="608"/>
        <v>0</v>
      </c>
      <c r="AR355" s="322">
        <f t="shared" si="608"/>
        <v>0</v>
      </c>
      <c r="AS355" s="322">
        <f t="shared" si="608"/>
        <v>0</v>
      </c>
      <c r="AT355" s="322">
        <f t="shared" si="608"/>
        <v>0</v>
      </c>
      <c r="AU355" s="322">
        <f>IF(AZ$7=M355,$M355,0)</f>
        <v>0</v>
      </c>
      <c r="AV355" s="322">
        <f t="shared" ref="AV355:AY355" si="613">IF(AV$7=H355,$I355,0)</f>
        <v>0</v>
      </c>
      <c r="AW355" s="322">
        <f t="shared" si="613"/>
        <v>0</v>
      </c>
      <c r="AX355" s="322">
        <f t="shared" si="613"/>
        <v>0</v>
      </c>
      <c r="AY355" s="322">
        <f t="shared" si="613"/>
        <v>0</v>
      </c>
      <c r="AZ355" s="322">
        <f>IF(AZ$7=M355,$I355,0)</f>
        <v>0</v>
      </c>
      <c r="BA355" s="326">
        <f>SUM(AV355:AZ355)</f>
        <v>0</v>
      </c>
      <c r="BB355" s="328">
        <f>BA355/AA355</f>
        <v>0</v>
      </c>
    </row>
    <row r="356" spans="1:136" s="261" customFormat="1" ht="36" hidden="1" x14ac:dyDescent="0.35">
      <c r="A356" s="288" t="s">
        <v>7</v>
      </c>
      <c r="B356" s="283" t="s">
        <v>51</v>
      </c>
      <c r="C356" s="288" t="s">
        <v>53</v>
      </c>
      <c r="D356" s="269" t="s">
        <v>852</v>
      </c>
      <c r="E356" s="284" t="s">
        <v>643</v>
      </c>
      <c r="F356" s="288" t="s">
        <v>644</v>
      </c>
      <c r="G356" s="284" t="s">
        <v>195</v>
      </c>
      <c r="H356" s="278" t="s">
        <v>697</v>
      </c>
      <c r="I356" s="268" t="s">
        <v>1269</v>
      </c>
      <c r="J356" s="269" t="s">
        <v>882</v>
      </c>
      <c r="K356" s="269" t="s">
        <v>880</v>
      </c>
      <c r="L356" s="269"/>
      <c r="M356" s="269" t="s">
        <v>845</v>
      </c>
      <c r="N356" s="285">
        <v>45565</v>
      </c>
      <c r="O356" s="285" t="s">
        <v>888</v>
      </c>
      <c r="P356" s="311" t="s">
        <v>52</v>
      </c>
      <c r="Q356" s="289" t="s">
        <v>47</v>
      </c>
      <c r="R356" s="289">
        <v>13</v>
      </c>
      <c r="S356" s="289" t="s">
        <v>51</v>
      </c>
      <c r="T356" s="320" t="s">
        <v>178</v>
      </c>
      <c r="U356" s="322">
        <v>15</v>
      </c>
      <c r="V356" s="326">
        <v>0</v>
      </c>
      <c r="W356" s="328">
        <v>0</v>
      </c>
      <c r="X356" s="260"/>
      <c r="Y356" s="260"/>
      <c r="Z356" s="260"/>
      <c r="AA356" s="281"/>
      <c r="AB356" s="281"/>
      <c r="AC356" s="281"/>
      <c r="AD356" s="281"/>
      <c r="AE356" s="281"/>
      <c r="AF356" s="281"/>
      <c r="AG356" s="281"/>
      <c r="AH356" s="281"/>
      <c r="AI356" s="281"/>
      <c r="AJ356" s="281"/>
      <c r="AK356" s="281"/>
      <c r="AL356" s="281"/>
      <c r="AM356" s="281"/>
      <c r="AN356" s="281"/>
      <c r="AO356" s="281"/>
      <c r="AP356" s="281"/>
      <c r="AQ356" s="281"/>
      <c r="AR356" s="281"/>
      <c r="AS356" s="281"/>
      <c r="AT356" s="281"/>
      <c r="AU356" s="281"/>
      <c r="AV356" s="260"/>
      <c r="AW356" s="260"/>
      <c r="AX356" s="260"/>
      <c r="AY356" s="260"/>
      <c r="AZ356" s="260"/>
      <c r="BA356" s="281"/>
      <c r="BB356" s="281"/>
    </row>
    <row r="357" spans="1:136" s="261" customFormat="1" ht="36" hidden="1" x14ac:dyDescent="0.35">
      <c r="A357" s="288" t="s">
        <v>7</v>
      </c>
      <c r="B357" s="283" t="s">
        <v>51</v>
      </c>
      <c r="C357" s="288" t="s">
        <v>53</v>
      </c>
      <c r="D357" s="269" t="s">
        <v>852</v>
      </c>
      <c r="E357" s="284" t="s">
        <v>643</v>
      </c>
      <c r="F357" s="288" t="s">
        <v>644</v>
      </c>
      <c r="G357" s="284" t="s">
        <v>195</v>
      </c>
      <c r="H357" s="278" t="s">
        <v>698</v>
      </c>
      <c r="I357" s="268" t="s">
        <v>1269</v>
      </c>
      <c r="J357" s="269" t="s">
        <v>882</v>
      </c>
      <c r="K357" s="269" t="s">
        <v>880</v>
      </c>
      <c r="L357" s="269"/>
      <c r="M357" s="269" t="s">
        <v>845</v>
      </c>
      <c r="N357" s="285">
        <v>45565</v>
      </c>
      <c r="O357" s="285" t="s">
        <v>888</v>
      </c>
      <c r="P357" s="311" t="s">
        <v>52</v>
      </c>
      <c r="Q357" s="289">
        <v>13</v>
      </c>
      <c r="R357" s="289" t="s">
        <v>51</v>
      </c>
      <c r="S357" s="289" t="s">
        <v>178</v>
      </c>
      <c r="T357" s="322">
        <v>15</v>
      </c>
      <c r="U357" s="281"/>
      <c r="V357" s="281"/>
      <c r="W357" s="281"/>
    </row>
    <row r="358" spans="1:136" s="261" customFormat="1" ht="36" hidden="1" x14ac:dyDescent="0.35">
      <c r="A358" s="514" t="s">
        <v>7</v>
      </c>
      <c r="B358" s="505" t="s">
        <v>51</v>
      </c>
      <c r="C358" s="514" t="s">
        <v>53</v>
      </c>
      <c r="D358" s="506" t="s">
        <v>852</v>
      </c>
      <c r="E358" s="507" t="s">
        <v>643</v>
      </c>
      <c r="F358" s="514" t="s">
        <v>644</v>
      </c>
      <c r="G358" s="507" t="s">
        <v>195</v>
      </c>
      <c r="H358" s="278" t="s">
        <v>700</v>
      </c>
      <c r="I358" s="508" t="s">
        <v>1269</v>
      </c>
      <c r="J358" s="506" t="s">
        <v>882</v>
      </c>
      <c r="K358" s="506" t="s">
        <v>880</v>
      </c>
      <c r="L358" s="269"/>
      <c r="M358" s="269" t="s">
        <v>845</v>
      </c>
      <c r="N358" s="509">
        <v>45565</v>
      </c>
      <c r="O358" s="509" t="s">
        <v>888</v>
      </c>
      <c r="P358" s="311" t="s">
        <v>52</v>
      </c>
      <c r="Q358" s="515" t="s">
        <v>51</v>
      </c>
      <c r="R358" s="515" t="s">
        <v>178</v>
      </c>
      <c r="S358" s="528">
        <v>15</v>
      </c>
      <c r="T358" s="281"/>
    </row>
    <row r="359" spans="1:136" s="339" customFormat="1" ht="135" customHeight="1" x14ac:dyDescent="0.3">
      <c r="A359" s="311" t="s">
        <v>7</v>
      </c>
      <c r="B359" s="311" t="s">
        <v>56</v>
      </c>
      <c r="C359" s="311" t="s">
        <v>58</v>
      </c>
      <c r="D359" s="340" t="s">
        <v>10</v>
      </c>
      <c r="E359" s="311" t="s">
        <v>646</v>
      </c>
      <c r="F359" s="311" t="s">
        <v>58</v>
      </c>
      <c r="G359" s="311" t="s">
        <v>1112</v>
      </c>
      <c r="H359" s="340" t="s">
        <v>696</v>
      </c>
      <c r="I359" s="343">
        <v>14</v>
      </c>
      <c r="J359" s="340" t="s">
        <v>839</v>
      </c>
      <c r="K359" s="340" t="s">
        <v>1318</v>
      </c>
      <c r="L359" s="367" t="s">
        <v>1110</v>
      </c>
      <c r="M359" s="370" t="s">
        <v>601</v>
      </c>
      <c r="N359" s="354">
        <v>45565</v>
      </c>
      <c r="O359" s="354" t="s">
        <v>888</v>
      </c>
      <c r="P359" s="392" t="s">
        <v>57</v>
      </c>
      <c r="Q359" s="311" t="s">
        <v>648</v>
      </c>
      <c r="R359" s="311" t="s">
        <v>47</v>
      </c>
      <c r="S359" s="311">
        <v>14</v>
      </c>
      <c r="T359" s="311" t="s">
        <v>56</v>
      </c>
      <c r="U359" s="311" t="s">
        <v>179</v>
      </c>
      <c r="V359" s="311">
        <v>2</v>
      </c>
      <c r="W359" s="311">
        <v>2</v>
      </c>
      <c r="X359" s="311">
        <v>2</v>
      </c>
      <c r="Y359" s="311">
        <v>2</v>
      </c>
      <c r="Z359" s="311">
        <v>2</v>
      </c>
      <c r="AA359" s="464">
        <f>SUM(V359:Z359)</f>
        <v>10</v>
      </c>
      <c r="AB359" s="322" t="str">
        <f t="shared" ref="AB359:AE360" si="614">IF(AV$7=H359,$K359,0)</f>
        <v>Reviewing the data from the Draft 2020 Draft 2020 305(b)/303(d) Water Quality Assessment Integrated Report and comparing it to the list of completed implementation plans it was determined that there were 14 delisted segments, within 6 implementation plans covering 38.36 miles that are proposed for delisting. Four of the 6 IPs identified have received Section 319(h) funding for targeted implementation. All six have received significant state resources for the implementation of agricultural BMPs (with one receiving significant state resources to implement septic BMPs).</v>
      </c>
      <c r="AC359" s="322">
        <f t="shared" si="614"/>
        <v>0</v>
      </c>
      <c r="AD359" s="322">
        <f t="shared" si="614"/>
        <v>0</v>
      </c>
      <c r="AE359" s="322">
        <f t="shared" si="614"/>
        <v>0</v>
      </c>
      <c r="AF359" s="322">
        <f>IF(AZ$7=M359,$K359,0)</f>
        <v>0</v>
      </c>
      <c r="AG359" s="364" t="str">
        <f t="shared" ref="AG359:AJ360" si="615">IF(AV$7=H359,$J359,0)</f>
        <v>Active</v>
      </c>
      <c r="AH359" s="322">
        <f t="shared" si="615"/>
        <v>0</v>
      </c>
      <c r="AI359" s="322">
        <f t="shared" si="615"/>
        <v>0</v>
      </c>
      <c r="AJ359" s="322">
        <f t="shared" si="615"/>
        <v>0</v>
      </c>
      <c r="AK359" s="322">
        <f>IF(AZ$7=M359,$J359,0)</f>
        <v>0</v>
      </c>
      <c r="AL359" s="364" t="str">
        <f t="shared" ref="AL359:AO360" si="616">IF(AV$7=H359,$D359,0)</f>
        <v>DEQ</v>
      </c>
      <c r="AM359" s="322">
        <f t="shared" si="616"/>
        <v>0</v>
      </c>
      <c r="AN359" s="322">
        <f t="shared" si="616"/>
        <v>0</v>
      </c>
      <c r="AO359" s="322">
        <f t="shared" si="616"/>
        <v>0</v>
      </c>
      <c r="AP359" s="322">
        <f>IF(AZ$7=M359,$D359,0)</f>
        <v>0</v>
      </c>
      <c r="AQ359" s="322" t="str">
        <f t="shared" ref="AQ359:AT360" si="617">IF(AV$7=H359,$M359,0)</f>
        <v>Nicole Sandberg</v>
      </c>
      <c r="AR359" s="322">
        <f t="shared" si="617"/>
        <v>0</v>
      </c>
      <c r="AS359" s="322">
        <f t="shared" si="617"/>
        <v>0</v>
      </c>
      <c r="AT359" s="322">
        <f t="shared" si="617"/>
        <v>0</v>
      </c>
      <c r="AU359" s="322">
        <f>IF(AZ$7=M359,$M359,0)</f>
        <v>0</v>
      </c>
      <c r="AV359" s="461">
        <f t="shared" ref="AV359" si="618">IF(AV$7=H359,$I359,0)</f>
        <v>14</v>
      </c>
      <c r="AW359" s="298">
        <f t="shared" ref="AW359" si="619">IF(AW$7=I359,$I359,0)</f>
        <v>0</v>
      </c>
      <c r="AX359" s="298">
        <f t="shared" ref="AX359" si="620">IF(AX$7=J359,$I359,0)</f>
        <v>0</v>
      </c>
      <c r="AY359" s="298">
        <f t="shared" ref="AY359" si="621">IF(AY$7=K359,$I359,0)</f>
        <v>0</v>
      </c>
      <c r="AZ359" s="372">
        <f>IF(AZ$7=M359,$I359,0)</f>
        <v>0</v>
      </c>
      <c r="BA359" s="466">
        <f>SUM(AV359:AZ359)</f>
        <v>14</v>
      </c>
      <c r="BB359" s="434">
        <f>BA359/AA359</f>
        <v>1.4</v>
      </c>
      <c r="BC359" s="273"/>
      <c r="BD359" s="273"/>
      <c r="BE359" s="273"/>
      <c r="BF359" s="273"/>
      <c r="BG359" s="273"/>
      <c r="BH359" s="273"/>
      <c r="BI359" s="273"/>
      <c r="BJ359" s="273"/>
      <c r="BK359" s="273"/>
      <c r="BL359" s="273"/>
      <c r="BM359" s="273"/>
      <c r="BN359" s="273"/>
      <c r="BO359" s="273"/>
      <c r="BP359" s="273"/>
      <c r="BQ359" s="273"/>
      <c r="BR359" s="273"/>
      <c r="BS359" s="273"/>
      <c r="BT359" s="273"/>
      <c r="BU359" s="273"/>
      <c r="BV359" s="273"/>
      <c r="BW359" s="273"/>
      <c r="BX359" s="273"/>
      <c r="BY359" s="273"/>
      <c r="BZ359" s="273"/>
      <c r="CA359" s="273"/>
      <c r="CB359" s="273"/>
      <c r="CC359" s="273"/>
      <c r="CD359" s="273"/>
      <c r="CE359" s="273"/>
      <c r="CF359" s="273"/>
      <c r="CG359" s="273"/>
      <c r="CH359" s="273"/>
      <c r="CI359" s="273"/>
      <c r="CJ359" s="273"/>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273"/>
      <c r="DI359" s="273"/>
      <c r="DJ359" s="273"/>
      <c r="DK359" s="273"/>
      <c r="DL359" s="273"/>
      <c r="DM359" s="273"/>
      <c r="DN359" s="273"/>
      <c r="DO359" s="273"/>
      <c r="DP359" s="273"/>
      <c r="DQ359" s="273"/>
      <c r="DR359" s="273"/>
      <c r="DS359" s="273"/>
      <c r="DT359" s="273"/>
      <c r="DU359" s="273"/>
      <c r="DV359" s="273"/>
      <c r="DW359" s="273"/>
      <c r="DX359" s="273"/>
      <c r="DY359" s="273"/>
      <c r="DZ359" s="273"/>
      <c r="EA359" s="273"/>
      <c r="EB359" s="273"/>
      <c r="EC359" s="273"/>
      <c r="ED359" s="273"/>
      <c r="EE359" s="273"/>
      <c r="EF359" s="273"/>
    </row>
    <row r="360" spans="1:136" s="261" customFormat="1" ht="120" hidden="1" x14ac:dyDescent="0.35">
      <c r="A360" s="409" t="s">
        <v>7</v>
      </c>
      <c r="B360" s="396" t="s">
        <v>56</v>
      </c>
      <c r="C360" s="409" t="s">
        <v>58</v>
      </c>
      <c r="D360" s="397" t="s">
        <v>852</v>
      </c>
      <c r="E360" s="398" t="s">
        <v>646</v>
      </c>
      <c r="F360" s="409" t="s">
        <v>58</v>
      </c>
      <c r="G360" s="398" t="s">
        <v>186</v>
      </c>
      <c r="H360" s="400" t="s">
        <v>699</v>
      </c>
      <c r="I360" s="401" t="s">
        <v>1269</v>
      </c>
      <c r="J360" s="397" t="s">
        <v>882</v>
      </c>
      <c r="K360" s="397" t="s">
        <v>880</v>
      </c>
      <c r="L360" s="269"/>
      <c r="M360" s="269" t="s">
        <v>845</v>
      </c>
      <c r="N360" s="402">
        <v>45565</v>
      </c>
      <c r="O360" s="402" t="s">
        <v>888</v>
      </c>
      <c r="P360" s="311" t="s">
        <v>57</v>
      </c>
      <c r="Q360" s="404" t="s">
        <v>648</v>
      </c>
      <c r="R360" s="404" t="s">
        <v>47</v>
      </c>
      <c r="S360" s="404">
        <v>14</v>
      </c>
      <c r="T360" s="320" t="s">
        <v>56</v>
      </c>
      <c r="U360" s="320" t="s">
        <v>179</v>
      </c>
      <c r="V360" s="320"/>
      <c r="W360" s="320">
        <v>1</v>
      </c>
      <c r="X360" s="320"/>
      <c r="Y360" s="320">
        <v>1</v>
      </c>
      <c r="Z360" s="320"/>
      <c r="AA360" s="322">
        <f>SUM(V360:Z360)</f>
        <v>2</v>
      </c>
      <c r="AB360" s="322">
        <f t="shared" si="614"/>
        <v>0</v>
      </c>
      <c r="AC360" s="322">
        <f t="shared" si="614"/>
        <v>0</v>
      </c>
      <c r="AD360" s="322">
        <f t="shared" si="614"/>
        <v>0</v>
      </c>
      <c r="AE360" s="322">
        <f t="shared" si="614"/>
        <v>0</v>
      </c>
      <c r="AF360" s="322">
        <f>IF(AZ$7=M360,$K360,0)</f>
        <v>0</v>
      </c>
      <c r="AG360" s="322">
        <f t="shared" si="615"/>
        <v>0</v>
      </c>
      <c r="AH360" s="322">
        <f t="shared" si="615"/>
        <v>0</v>
      </c>
      <c r="AI360" s="322">
        <f t="shared" si="615"/>
        <v>0</v>
      </c>
      <c r="AJ360" s="322">
        <f t="shared" si="615"/>
        <v>0</v>
      </c>
      <c r="AK360" s="322">
        <f>IF(AZ$7=M360,$J360,0)</f>
        <v>0</v>
      </c>
      <c r="AL360" s="322">
        <f t="shared" si="616"/>
        <v>0</v>
      </c>
      <c r="AM360" s="322">
        <f t="shared" si="616"/>
        <v>0</v>
      </c>
      <c r="AN360" s="322">
        <f t="shared" si="616"/>
        <v>0</v>
      </c>
      <c r="AO360" s="322">
        <f t="shared" si="616"/>
        <v>0</v>
      </c>
      <c r="AP360" s="322">
        <f>IF(AZ$7=M360,$D360,0)</f>
        <v>0</v>
      </c>
      <c r="AQ360" s="322">
        <f t="shared" si="617"/>
        <v>0</v>
      </c>
      <c r="AR360" s="322">
        <f t="shared" si="617"/>
        <v>0</v>
      </c>
      <c r="AS360" s="322">
        <f t="shared" si="617"/>
        <v>0</v>
      </c>
      <c r="AT360" s="322">
        <f t="shared" si="617"/>
        <v>0</v>
      </c>
      <c r="AU360" s="322">
        <f>IF(AZ$7=M360,$M360,0)</f>
        <v>0</v>
      </c>
      <c r="AV360" s="322">
        <f t="shared" ref="AV360:AY360" si="622">IF(AV$7=H360,$I360,0)</f>
        <v>0</v>
      </c>
      <c r="AW360" s="322">
        <f t="shared" si="622"/>
        <v>0</v>
      </c>
      <c r="AX360" s="322">
        <f t="shared" si="622"/>
        <v>0</v>
      </c>
      <c r="AY360" s="322">
        <f t="shared" si="622"/>
        <v>0</v>
      </c>
      <c r="AZ360" s="322">
        <f>IF(AZ$7=M360,$I360,0)</f>
        <v>0</v>
      </c>
      <c r="BA360" s="326">
        <f>SUM(AV360:AZ360)</f>
        <v>0</v>
      </c>
      <c r="BB360" s="328">
        <f>BA360/AA360</f>
        <v>0</v>
      </c>
    </row>
    <row r="361" spans="1:136" s="261" customFormat="1" ht="120" hidden="1" x14ac:dyDescent="0.35">
      <c r="A361" s="288" t="s">
        <v>7</v>
      </c>
      <c r="B361" s="283" t="s">
        <v>56</v>
      </c>
      <c r="C361" s="288" t="s">
        <v>58</v>
      </c>
      <c r="D361" s="269" t="s">
        <v>852</v>
      </c>
      <c r="E361" s="284" t="s">
        <v>646</v>
      </c>
      <c r="F361" s="288" t="s">
        <v>58</v>
      </c>
      <c r="G361" s="284" t="s">
        <v>186</v>
      </c>
      <c r="H361" s="278" t="s">
        <v>697</v>
      </c>
      <c r="I361" s="268" t="s">
        <v>1269</v>
      </c>
      <c r="J361" s="269" t="s">
        <v>882</v>
      </c>
      <c r="K361" s="269" t="s">
        <v>880</v>
      </c>
      <c r="L361" s="269"/>
      <c r="M361" s="269" t="s">
        <v>845</v>
      </c>
      <c r="N361" s="285">
        <v>45565</v>
      </c>
      <c r="O361" s="285" t="s">
        <v>888</v>
      </c>
      <c r="P361" s="311" t="s">
        <v>57</v>
      </c>
      <c r="Q361" s="289" t="s">
        <v>47</v>
      </c>
      <c r="R361" s="289">
        <v>14</v>
      </c>
      <c r="S361" s="289" t="s">
        <v>56</v>
      </c>
      <c r="T361" s="320" t="s">
        <v>179</v>
      </c>
      <c r="U361" s="322">
        <v>2</v>
      </c>
      <c r="V361" s="326">
        <v>0</v>
      </c>
      <c r="W361" s="328">
        <v>0</v>
      </c>
      <c r="X361" s="260"/>
      <c r="Y361" s="260"/>
      <c r="Z361" s="260"/>
      <c r="AA361" s="281"/>
      <c r="AB361" s="281"/>
      <c r="AC361" s="281"/>
      <c r="AD361" s="281"/>
      <c r="AE361" s="281"/>
      <c r="AF361" s="281"/>
      <c r="AG361" s="281"/>
      <c r="AH361" s="281"/>
      <c r="AI361" s="281"/>
      <c r="AJ361" s="281"/>
      <c r="AK361" s="281"/>
      <c r="AL361" s="281"/>
      <c r="AM361" s="281"/>
      <c r="AN361" s="281"/>
      <c r="AO361" s="281"/>
      <c r="AP361" s="281"/>
      <c r="AQ361" s="281"/>
      <c r="AR361" s="281"/>
      <c r="AS361" s="281"/>
      <c r="AT361" s="281"/>
      <c r="AU361" s="281"/>
      <c r="AV361" s="260"/>
      <c r="AW361" s="260"/>
      <c r="AX361" s="260"/>
      <c r="AY361" s="260"/>
      <c r="AZ361" s="260"/>
      <c r="BA361" s="281"/>
      <c r="BB361" s="281"/>
    </row>
    <row r="362" spans="1:136" s="261" customFormat="1" ht="120" hidden="1" x14ac:dyDescent="0.35">
      <c r="A362" s="288" t="s">
        <v>7</v>
      </c>
      <c r="B362" s="283" t="s">
        <v>56</v>
      </c>
      <c r="C362" s="288" t="s">
        <v>58</v>
      </c>
      <c r="D362" s="269" t="s">
        <v>852</v>
      </c>
      <c r="E362" s="284" t="s">
        <v>646</v>
      </c>
      <c r="F362" s="288" t="s">
        <v>58</v>
      </c>
      <c r="G362" s="284" t="s">
        <v>186</v>
      </c>
      <c r="H362" s="278" t="s">
        <v>698</v>
      </c>
      <c r="I362" s="268" t="s">
        <v>1269</v>
      </c>
      <c r="J362" s="269" t="s">
        <v>882</v>
      </c>
      <c r="K362" s="269" t="s">
        <v>880</v>
      </c>
      <c r="L362" s="269"/>
      <c r="M362" s="269" t="s">
        <v>845</v>
      </c>
      <c r="N362" s="285">
        <v>45565</v>
      </c>
      <c r="O362" s="285" t="s">
        <v>888</v>
      </c>
      <c r="P362" s="311" t="s">
        <v>57</v>
      </c>
      <c r="Q362" s="289">
        <v>14</v>
      </c>
      <c r="R362" s="289" t="s">
        <v>56</v>
      </c>
      <c r="S362" s="289" t="s">
        <v>179</v>
      </c>
      <c r="T362" s="322">
        <v>2</v>
      </c>
      <c r="U362" s="281"/>
      <c r="V362" s="281"/>
      <c r="W362" s="281"/>
    </row>
    <row r="363" spans="1:136" s="261" customFormat="1" ht="120" hidden="1" x14ac:dyDescent="0.35">
      <c r="A363" s="514" t="s">
        <v>7</v>
      </c>
      <c r="B363" s="505" t="s">
        <v>56</v>
      </c>
      <c r="C363" s="514" t="s">
        <v>58</v>
      </c>
      <c r="D363" s="506" t="s">
        <v>852</v>
      </c>
      <c r="E363" s="507" t="s">
        <v>646</v>
      </c>
      <c r="F363" s="514" t="s">
        <v>58</v>
      </c>
      <c r="G363" s="507" t="s">
        <v>186</v>
      </c>
      <c r="H363" s="278" t="s">
        <v>700</v>
      </c>
      <c r="I363" s="508" t="s">
        <v>1269</v>
      </c>
      <c r="J363" s="506" t="s">
        <v>882</v>
      </c>
      <c r="K363" s="506" t="s">
        <v>880</v>
      </c>
      <c r="L363" s="269"/>
      <c r="M363" s="269" t="s">
        <v>845</v>
      </c>
      <c r="N363" s="509">
        <v>45565</v>
      </c>
      <c r="O363" s="509" t="s">
        <v>888</v>
      </c>
      <c r="P363" s="311" t="s">
        <v>57</v>
      </c>
      <c r="Q363" s="515" t="s">
        <v>56</v>
      </c>
      <c r="R363" s="515" t="s">
        <v>179</v>
      </c>
      <c r="S363" s="528">
        <v>2</v>
      </c>
      <c r="T363" s="281"/>
    </row>
    <row r="364" spans="1:136" s="339" customFormat="1" ht="120" x14ac:dyDescent="0.35">
      <c r="A364" s="311" t="s">
        <v>7</v>
      </c>
      <c r="B364" s="311" t="s">
        <v>56</v>
      </c>
      <c r="C364" s="311" t="s">
        <v>58</v>
      </c>
      <c r="D364" s="340" t="s">
        <v>10</v>
      </c>
      <c r="E364" s="311" t="s">
        <v>647</v>
      </c>
      <c r="F364" s="311" t="s">
        <v>59</v>
      </c>
      <c r="G364" s="311" t="s">
        <v>196</v>
      </c>
      <c r="H364" s="340" t="s">
        <v>696</v>
      </c>
      <c r="I364" s="343">
        <v>3</v>
      </c>
      <c r="J364" s="340" t="s">
        <v>839</v>
      </c>
      <c r="K364" s="340" t="s">
        <v>1109</v>
      </c>
      <c r="L364" s="366" t="s">
        <v>1083</v>
      </c>
      <c r="M364" s="370" t="s">
        <v>601</v>
      </c>
      <c r="N364" s="354">
        <v>45565</v>
      </c>
      <c r="O364" s="354" t="s">
        <v>888</v>
      </c>
      <c r="P364" s="392" t="s">
        <v>57</v>
      </c>
      <c r="Q364" s="311" t="s">
        <v>59</v>
      </c>
      <c r="R364" s="311" t="s">
        <v>47</v>
      </c>
      <c r="S364" s="311">
        <v>14</v>
      </c>
      <c r="T364" s="311" t="s">
        <v>56</v>
      </c>
      <c r="U364" s="311" t="s">
        <v>179</v>
      </c>
      <c r="V364" s="311">
        <v>3</v>
      </c>
      <c r="W364" s="320">
        <v>3</v>
      </c>
      <c r="X364" s="320">
        <v>3</v>
      </c>
      <c r="Y364" s="320">
        <v>3</v>
      </c>
      <c r="Z364" s="320">
        <v>3</v>
      </c>
      <c r="AA364" s="464">
        <f>SUM(V364:Z364)</f>
        <v>15</v>
      </c>
      <c r="AB364" s="322" t="str">
        <f t="shared" ref="AB364:AE365" si="623">IF(AV$7=H364,$K364,0)</f>
        <v>2 Stories covering 3 delisted segments were written and submitted to EPA. Little Cub Creek was submitted and published by EPA and South Fork Back Creek was submitted but is currently under review by EPA. Since 2002 Virginia’s Nonpoint Source Management Program and associated TMDL Implementation Program and its partners have written 29 success stories that address delisting and/or water quality improvement of 42 impaired stream segments. Table 13 lists the success stories completed 2001-2020 and the map (Figure 13) shows the distribution throughout Virginia. All success stories can be found on Virginia's Nonpoint source Pollution Success Stories website. https://www.deq.virginia.gov/Programs/Water/WaterQualityInformationTMDLs/WaterQualitySuccessStories.aspx</v>
      </c>
      <c r="AC364" s="322">
        <f t="shared" si="623"/>
        <v>0</v>
      </c>
      <c r="AD364" s="322">
        <f t="shared" si="623"/>
        <v>0</v>
      </c>
      <c r="AE364" s="322">
        <f t="shared" si="623"/>
        <v>0</v>
      </c>
      <c r="AF364" s="322">
        <f>IF(AZ$7=M364,$K364,0)</f>
        <v>0</v>
      </c>
      <c r="AG364" s="364" t="str">
        <f t="shared" ref="AG364:AJ365" si="624">IF(AV$7=H364,$J364,0)</f>
        <v>Active</v>
      </c>
      <c r="AH364" s="322">
        <f t="shared" si="624"/>
        <v>0</v>
      </c>
      <c r="AI364" s="322">
        <f t="shared" si="624"/>
        <v>0</v>
      </c>
      <c r="AJ364" s="322">
        <f t="shared" si="624"/>
        <v>0</v>
      </c>
      <c r="AK364" s="322">
        <f>IF(AZ$7=M364,$J364,0)</f>
        <v>0</v>
      </c>
      <c r="AL364" s="364" t="str">
        <f t="shared" ref="AL364:AO365" si="625">IF(AV$7=H364,$D364,0)</f>
        <v>DEQ</v>
      </c>
      <c r="AM364" s="322">
        <f t="shared" si="625"/>
        <v>0</v>
      </c>
      <c r="AN364" s="322">
        <f t="shared" si="625"/>
        <v>0</v>
      </c>
      <c r="AO364" s="322">
        <f t="shared" si="625"/>
        <v>0</v>
      </c>
      <c r="AP364" s="322">
        <f>IF(AZ$7=M364,$D364,0)</f>
        <v>0</v>
      </c>
      <c r="AQ364" s="322" t="str">
        <f t="shared" ref="AQ364:AT365" si="626">IF(AV$7=H364,$M364,0)</f>
        <v>Nicole Sandberg</v>
      </c>
      <c r="AR364" s="322">
        <f t="shared" si="626"/>
        <v>0</v>
      </c>
      <c r="AS364" s="322">
        <f t="shared" si="626"/>
        <v>0</v>
      </c>
      <c r="AT364" s="322">
        <f t="shared" si="626"/>
        <v>0</v>
      </c>
      <c r="AU364" s="322">
        <f>IF(AZ$7=M364,$M364,0)</f>
        <v>0</v>
      </c>
      <c r="AV364" s="461">
        <f t="shared" ref="AV364" si="627">IF(AV$7=H364,$I364,0)</f>
        <v>3</v>
      </c>
      <c r="AW364" s="298">
        <f t="shared" ref="AW364" si="628">IF(AW$7=I364,$I364,0)</f>
        <v>0</v>
      </c>
      <c r="AX364" s="298">
        <f t="shared" ref="AX364" si="629">IF(AX$7=J364,$I364,0)</f>
        <v>0</v>
      </c>
      <c r="AY364" s="298">
        <f t="shared" ref="AY364" si="630">IF(AY$7=K364,$I364,0)</f>
        <v>0</v>
      </c>
      <c r="AZ364" s="372">
        <f>IF(AZ$7=M364,$I364,0)</f>
        <v>0</v>
      </c>
      <c r="BA364" s="466">
        <f>SUM(AV364:AZ364)</f>
        <v>3</v>
      </c>
      <c r="BB364" s="434">
        <f>BA364/AA364</f>
        <v>0.2</v>
      </c>
      <c r="BC364" s="273"/>
      <c r="BD364" s="273"/>
      <c r="BE364" s="273"/>
      <c r="BF364" s="273"/>
      <c r="BG364" s="273"/>
      <c r="BH364" s="273"/>
      <c r="BI364" s="273"/>
      <c r="BJ364" s="273"/>
      <c r="BK364" s="273"/>
      <c r="BL364" s="273"/>
      <c r="BM364" s="273"/>
      <c r="BN364" s="273"/>
      <c r="BO364" s="273"/>
      <c r="BP364" s="273"/>
      <c r="BQ364" s="273"/>
      <c r="BR364" s="273"/>
      <c r="BS364" s="273"/>
      <c r="BT364" s="273"/>
      <c r="BU364" s="273"/>
      <c r="BV364" s="273"/>
      <c r="BW364" s="273"/>
      <c r="BX364" s="273"/>
      <c r="BY364" s="273"/>
      <c r="BZ364" s="273"/>
      <c r="CA364" s="273"/>
      <c r="CB364" s="273"/>
      <c r="CC364" s="273"/>
      <c r="CD364" s="273"/>
      <c r="CE364" s="273"/>
      <c r="CF364" s="273"/>
      <c r="CG364" s="273"/>
      <c r="CH364" s="273"/>
      <c r="CI364" s="273"/>
      <c r="CJ364" s="273"/>
      <c r="CK364" s="273"/>
      <c r="CL364" s="273"/>
      <c r="CM364" s="273"/>
      <c r="CN364" s="273"/>
      <c r="CO364" s="273"/>
      <c r="CP364" s="273"/>
      <c r="CQ364" s="273"/>
      <c r="CR364" s="273"/>
      <c r="CS364" s="273"/>
      <c r="CT364" s="273"/>
      <c r="CU364" s="273"/>
      <c r="CV364" s="273"/>
      <c r="CW364" s="273"/>
      <c r="CX364" s="273"/>
      <c r="CY364" s="273"/>
      <c r="CZ364" s="273"/>
      <c r="DA364" s="273"/>
      <c r="DB364" s="273"/>
      <c r="DC364" s="273"/>
      <c r="DD364" s="273"/>
      <c r="DE364" s="273"/>
      <c r="DF364" s="273"/>
      <c r="DG364" s="273"/>
      <c r="DH364" s="273"/>
      <c r="DI364" s="273"/>
      <c r="DJ364" s="273"/>
      <c r="DK364" s="273"/>
      <c r="DL364" s="273"/>
      <c r="DM364" s="273"/>
      <c r="DN364" s="273"/>
      <c r="DO364" s="273"/>
      <c r="DP364" s="273"/>
      <c r="DQ364" s="273"/>
      <c r="DR364" s="273"/>
      <c r="DS364" s="273"/>
      <c r="DT364" s="273"/>
      <c r="DU364" s="273"/>
      <c r="DV364" s="273"/>
      <c r="DW364" s="273"/>
      <c r="DX364" s="273"/>
      <c r="DY364" s="273"/>
      <c r="DZ364" s="273"/>
      <c r="EA364" s="273"/>
      <c r="EB364" s="273"/>
      <c r="EC364" s="273"/>
      <c r="ED364" s="273"/>
      <c r="EE364" s="273"/>
      <c r="EF364" s="273"/>
    </row>
    <row r="365" spans="1:136" s="261" customFormat="1" ht="84" hidden="1" x14ac:dyDescent="0.35">
      <c r="A365" s="409" t="s">
        <v>7</v>
      </c>
      <c r="B365" s="396" t="s">
        <v>56</v>
      </c>
      <c r="C365" s="409" t="s">
        <v>58</v>
      </c>
      <c r="D365" s="397" t="s">
        <v>852</v>
      </c>
      <c r="E365" s="398" t="s">
        <v>647</v>
      </c>
      <c r="F365" s="409" t="s">
        <v>59</v>
      </c>
      <c r="G365" s="398" t="s">
        <v>196</v>
      </c>
      <c r="H365" s="400" t="s">
        <v>699</v>
      </c>
      <c r="I365" s="401" t="s">
        <v>1269</v>
      </c>
      <c r="J365" s="397" t="s">
        <v>882</v>
      </c>
      <c r="K365" s="397" t="s">
        <v>880</v>
      </c>
      <c r="L365" s="269"/>
      <c r="M365" s="269" t="s">
        <v>845</v>
      </c>
      <c r="N365" s="402">
        <v>45565</v>
      </c>
      <c r="O365" s="402" t="s">
        <v>888</v>
      </c>
      <c r="P365" s="311" t="s">
        <v>57</v>
      </c>
      <c r="Q365" s="404" t="s">
        <v>59</v>
      </c>
      <c r="R365" s="404" t="s">
        <v>47</v>
      </c>
      <c r="S365" s="404">
        <v>14</v>
      </c>
      <c r="T365" s="320" t="s">
        <v>56</v>
      </c>
      <c r="U365" s="320" t="s">
        <v>179</v>
      </c>
      <c r="V365" s="320">
        <v>3</v>
      </c>
      <c r="W365" s="320">
        <v>3</v>
      </c>
      <c r="X365" s="320">
        <v>3</v>
      </c>
      <c r="Y365" s="320">
        <v>3</v>
      </c>
      <c r="Z365" s="320">
        <v>3</v>
      </c>
      <c r="AA365" s="322">
        <f>SUM(V365:Z365)</f>
        <v>15</v>
      </c>
      <c r="AB365" s="322">
        <f t="shared" si="623"/>
        <v>0</v>
      </c>
      <c r="AC365" s="322">
        <f t="shared" si="623"/>
        <v>0</v>
      </c>
      <c r="AD365" s="322">
        <f t="shared" si="623"/>
        <v>0</v>
      </c>
      <c r="AE365" s="322">
        <f t="shared" si="623"/>
        <v>0</v>
      </c>
      <c r="AF365" s="322">
        <f>IF(AZ$7=M365,$K365,0)</f>
        <v>0</v>
      </c>
      <c r="AG365" s="322">
        <f t="shared" si="624"/>
        <v>0</v>
      </c>
      <c r="AH365" s="322">
        <f t="shared" si="624"/>
        <v>0</v>
      </c>
      <c r="AI365" s="322">
        <f t="shared" si="624"/>
        <v>0</v>
      </c>
      <c r="AJ365" s="322">
        <f t="shared" si="624"/>
        <v>0</v>
      </c>
      <c r="AK365" s="322">
        <f>IF(AZ$7=M365,$J365,0)</f>
        <v>0</v>
      </c>
      <c r="AL365" s="322">
        <f t="shared" si="625"/>
        <v>0</v>
      </c>
      <c r="AM365" s="322">
        <f t="shared" si="625"/>
        <v>0</v>
      </c>
      <c r="AN365" s="322">
        <f t="shared" si="625"/>
        <v>0</v>
      </c>
      <c r="AO365" s="322">
        <f t="shared" si="625"/>
        <v>0</v>
      </c>
      <c r="AP365" s="322">
        <f>IF(AZ$7=M365,$D365,0)</f>
        <v>0</v>
      </c>
      <c r="AQ365" s="322">
        <f t="shared" si="626"/>
        <v>0</v>
      </c>
      <c r="AR365" s="322">
        <f t="shared" si="626"/>
        <v>0</v>
      </c>
      <c r="AS365" s="322">
        <f t="shared" si="626"/>
        <v>0</v>
      </c>
      <c r="AT365" s="322">
        <f t="shared" si="626"/>
        <v>0</v>
      </c>
      <c r="AU365" s="322">
        <f>IF(AZ$7=M365,$M365,0)</f>
        <v>0</v>
      </c>
      <c r="AV365" s="322">
        <f t="shared" ref="AV365:AY365" si="631">IF(AV$7=H365,$I365,0)</f>
        <v>0</v>
      </c>
      <c r="AW365" s="322">
        <f t="shared" si="631"/>
        <v>0</v>
      </c>
      <c r="AX365" s="322">
        <f t="shared" si="631"/>
        <v>0</v>
      </c>
      <c r="AY365" s="322">
        <f t="shared" si="631"/>
        <v>0</v>
      </c>
      <c r="AZ365" s="322">
        <f>IF(AZ$7=M365,$I365,0)</f>
        <v>0</v>
      </c>
      <c r="BA365" s="326">
        <f>SUM(AV365:AZ365)</f>
        <v>0</v>
      </c>
      <c r="BB365" s="328">
        <f>BA365/AA365</f>
        <v>0</v>
      </c>
    </row>
    <row r="366" spans="1:136" s="261" customFormat="1" ht="84" hidden="1" x14ac:dyDescent="0.35">
      <c r="A366" s="288" t="s">
        <v>7</v>
      </c>
      <c r="B366" s="283" t="s">
        <v>56</v>
      </c>
      <c r="C366" s="288" t="s">
        <v>58</v>
      </c>
      <c r="D366" s="269" t="s">
        <v>852</v>
      </c>
      <c r="E366" s="284" t="s">
        <v>647</v>
      </c>
      <c r="F366" s="288" t="s">
        <v>59</v>
      </c>
      <c r="G366" s="284" t="s">
        <v>196</v>
      </c>
      <c r="H366" s="278" t="s">
        <v>697</v>
      </c>
      <c r="I366" s="268" t="s">
        <v>1269</v>
      </c>
      <c r="J366" s="269" t="s">
        <v>882</v>
      </c>
      <c r="K366" s="269" t="s">
        <v>880</v>
      </c>
      <c r="L366" s="269"/>
      <c r="M366" s="269" t="s">
        <v>845</v>
      </c>
      <c r="N366" s="285">
        <v>45565</v>
      </c>
      <c r="O366" s="285" t="s">
        <v>888</v>
      </c>
      <c r="P366" s="311" t="s">
        <v>57</v>
      </c>
      <c r="Q366" s="289" t="s">
        <v>47</v>
      </c>
      <c r="R366" s="289">
        <v>14</v>
      </c>
      <c r="S366" s="289" t="s">
        <v>56</v>
      </c>
      <c r="T366" s="320" t="s">
        <v>179</v>
      </c>
      <c r="U366" s="322">
        <v>15</v>
      </c>
      <c r="V366" s="326">
        <v>0</v>
      </c>
      <c r="W366" s="328">
        <v>0</v>
      </c>
      <c r="X366" s="260"/>
      <c r="Y366" s="260"/>
      <c r="Z366" s="260"/>
      <c r="AA366" s="281"/>
      <c r="AB366" s="281"/>
      <c r="AC366" s="281"/>
      <c r="AD366" s="281"/>
      <c r="AE366" s="281"/>
      <c r="AF366" s="281"/>
      <c r="AG366" s="281"/>
      <c r="AH366" s="281"/>
      <c r="AI366" s="281"/>
      <c r="AJ366" s="281"/>
      <c r="AK366" s="281"/>
      <c r="AL366" s="281"/>
      <c r="AM366" s="281"/>
      <c r="AN366" s="281"/>
      <c r="AO366" s="281"/>
      <c r="AP366" s="281"/>
      <c r="AQ366" s="281"/>
      <c r="AR366" s="281"/>
      <c r="AS366" s="281"/>
      <c r="AT366" s="281"/>
      <c r="AU366" s="281"/>
      <c r="AV366" s="260"/>
      <c r="AW366" s="260"/>
      <c r="AX366" s="260"/>
      <c r="AY366" s="260"/>
      <c r="AZ366" s="260"/>
      <c r="BA366" s="281"/>
      <c r="BB366" s="281"/>
    </row>
    <row r="367" spans="1:136" s="261" customFormat="1" ht="84" hidden="1" x14ac:dyDescent="0.35">
      <c r="A367" s="288" t="s">
        <v>7</v>
      </c>
      <c r="B367" s="283" t="s">
        <v>56</v>
      </c>
      <c r="C367" s="288" t="s">
        <v>58</v>
      </c>
      <c r="D367" s="269" t="s">
        <v>852</v>
      </c>
      <c r="E367" s="284" t="s">
        <v>647</v>
      </c>
      <c r="F367" s="288" t="s">
        <v>59</v>
      </c>
      <c r="G367" s="284" t="s">
        <v>196</v>
      </c>
      <c r="H367" s="278" t="s">
        <v>698</v>
      </c>
      <c r="I367" s="268" t="s">
        <v>1269</v>
      </c>
      <c r="J367" s="269" t="s">
        <v>882</v>
      </c>
      <c r="K367" s="269" t="s">
        <v>880</v>
      </c>
      <c r="L367" s="269"/>
      <c r="M367" s="269" t="s">
        <v>845</v>
      </c>
      <c r="N367" s="285">
        <v>45565</v>
      </c>
      <c r="O367" s="285" t="s">
        <v>888</v>
      </c>
      <c r="P367" s="311" t="s">
        <v>57</v>
      </c>
      <c r="Q367" s="289">
        <v>14</v>
      </c>
      <c r="R367" s="289" t="s">
        <v>56</v>
      </c>
      <c r="S367" s="289" t="s">
        <v>179</v>
      </c>
      <c r="T367" s="322">
        <v>15</v>
      </c>
      <c r="U367" s="281"/>
      <c r="V367" s="281"/>
      <c r="W367" s="281"/>
    </row>
    <row r="368" spans="1:136" s="261" customFormat="1" ht="84" hidden="1" x14ac:dyDescent="0.35">
      <c r="A368" s="514" t="s">
        <v>7</v>
      </c>
      <c r="B368" s="505" t="s">
        <v>56</v>
      </c>
      <c r="C368" s="514" t="s">
        <v>58</v>
      </c>
      <c r="D368" s="506" t="s">
        <v>852</v>
      </c>
      <c r="E368" s="507" t="s">
        <v>647</v>
      </c>
      <c r="F368" s="514" t="s">
        <v>59</v>
      </c>
      <c r="G368" s="507" t="s">
        <v>196</v>
      </c>
      <c r="H368" s="278" t="s">
        <v>700</v>
      </c>
      <c r="I368" s="508" t="s">
        <v>1269</v>
      </c>
      <c r="J368" s="506" t="s">
        <v>882</v>
      </c>
      <c r="K368" s="506" t="s">
        <v>880</v>
      </c>
      <c r="L368" s="269"/>
      <c r="M368" s="269" t="s">
        <v>845</v>
      </c>
      <c r="N368" s="509">
        <v>45565</v>
      </c>
      <c r="O368" s="509" t="s">
        <v>888</v>
      </c>
      <c r="P368" s="311" t="s">
        <v>57</v>
      </c>
      <c r="Q368" s="515" t="s">
        <v>56</v>
      </c>
      <c r="R368" s="515" t="s">
        <v>179</v>
      </c>
      <c r="S368" s="528">
        <v>15</v>
      </c>
      <c r="T368" s="281"/>
    </row>
    <row r="369" spans="1:136" s="339" customFormat="1" ht="60" x14ac:dyDescent="0.35">
      <c r="A369" s="311" t="s">
        <v>7</v>
      </c>
      <c r="B369" s="311" t="s">
        <v>60</v>
      </c>
      <c r="C369" s="311" t="s">
        <v>62</v>
      </c>
      <c r="D369" s="340" t="s">
        <v>10</v>
      </c>
      <c r="E369" s="311" t="s">
        <v>60</v>
      </c>
      <c r="F369" s="311" t="s">
        <v>745</v>
      </c>
      <c r="G369" s="311" t="s">
        <v>197</v>
      </c>
      <c r="H369" s="340" t="s">
        <v>696</v>
      </c>
      <c r="I369" s="343">
        <v>24</v>
      </c>
      <c r="J369" s="340" t="s">
        <v>839</v>
      </c>
      <c r="K369" s="340" t="s">
        <v>1282</v>
      </c>
      <c r="L369" s="380"/>
      <c r="M369" s="370" t="s">
        <v>601</v>
      </c>
      <c r="N369" s="354">
        <v>45565</v>
      </c>
      <c r="O369" s="354" t="s">
        <v>888</v>
      </c>
      <c r="P369" s="392" t="s">
        <v>61</v>
      </c>
      <c r="Q369" s="311" t="s">
        <v>63</v>
      </c>
      <c r="R369" s="311" t="s">
        <v>47</v>
      </c>
      <c r="S369" s="311">
        <v>15</v>
      </c>
      <c r="T369" s="311" t="s">
        <v>60</v>
      </c>
      <c r="U369" s="311" t="s">
        <v>180</v>
      </c>
      <c r="V369" s="311">
        <v>10</v>
      </c>
      <c r="W369" s="311">
        <v>10</v>
      </c>
      <c r="X369" s="311">
        <v>10</v>
      </c>
      <c r="Y369" s="311">
        <v>10</v>
      </c>
      <c r="Z369" s="311">
        <v>10</v>
      </c>
      <c r="AA369" s="464">
        <f>SUM(V369:Z369)</f>
        <v>50</v>
      </c>
      <c r="AB369" s="322" t="str">
        <f t="shared" ref="AB369:AE370" si="632">IF(AV$7=H369,$K369,0)</f>
        <v xml:space="preserve">DEQ continued its effort to strengthen its relationships with other agencies to further nonpoint source efforts. During VAFY20 VA DEQ staff engaged in or participated in at least 2 agency/partner meetings or events per months, for a total of a minimum of 24 in the last year. This included 16 with DCR, 2 with DMME, 1 with SERCAP, 2 with VDEM, and 3 with VDH, </v>
      </c>
      <c r="AC369" s="322">
        <f t="shared" si="632"/>
        <v>0</v>
      </c>
      <c r="AD369" s="322">
        <f t="shared" si="632"/>
        <v>0</v>
      </c>
      <c r="AE369" s="322">
        <f t="shared" si="632"/>
        <v>0</v>
      </c>
      <c r="AF369" s="322">
        <f>IF(AZ$7=M369,$K369,0)</f>
        <v>0</v>
      </c>
      <c r="AG369" s="364" t="str">
        <f t="shared" ref="AG369:AJ370" si="633">IF(AV$7=H369,$J369,0)</f>
        <v>Active</v>
      </c>
      <c r="AH369" s="322">
        <f t="shared" si="633"/>
        <v>0</v>
      </c>
      <c r="AI369" s="322">
        <f t="shared" si="633"/>
        <v>0</v>
      </c>
      <c r="AJ369" s="322">
        <f t="shared" si="633"/>
        <v>0</v>
      </c>
      <c r="AK369" s="322">
        <f>IF(AZ$7=M369,$J369,0)</f>
        <v>0</v>
      </c>
      <c r="AL369" s="364" t="str">
        <f t="shared" ref="AL369:AO370" si="634">IF(AV$7=H369,$D369,0)</f>
        <v>DEQ</v>
      </c>
      <c r="AM369" s="322">
        <f t="shared" si="634"/>
        <v>0</v>
      </c>
      <c r="AN369" s="322">
        <f t="shared" si="634"/>
        <v>0</v>
      </c>
      <c r="AO369" s="322">
        <f t="shared" si="634"/>
        <v>0</v>
      </c>
      <c r="AP369" s="322">
        <f>IF(AZ$7=M369,$D369,0)</f>
        <v>0</v>
      </c>
      <c r="AQ369" s="322" t="str">
        <f t="shared" ref="AQ369:AT370" si="635">IF(AV$7=H369,$M369,0)</f>
        <v>Nicole Sandberg</v>
      </c>
      <c r="AR369" s="322">
        <f t="shared" si="635"/>
        <v>0</v>
      </c>
      <c r="AS369" s="322">
        <f t="shared" si="635"/>
        <v>0</v>
      </c>
      <c r="AT369" s="322">
        <f t="shared" si="635"/>
        <v>0</v>
      </c>
      <c r="AU369" s="322">
        <f>IF(AZ$7=M369,$M369,0)</f>
        <v>0</v>
      </c>
      <c r="AV369" s="461">
        <f t="shared" ref="AV369" si="636">IF(AV$7=H369,$I369,0)</f>
        <v>24</v>
      </c>
      <c r="AW369" s="298">
        <f t="shared" ref="AW369" si="637">IF(AW$7=I369,$I369,0)</f>
        <v>0</v>
      </c>
      <c r="AX369" s="298">
        <f t="shared" ref="AX369" si="638">IF(AX$7=J369,$I369,0)</f>
        <v>0</v>
      </c>
      <c r="AY369" s="298">
        <f t="shared" ref="AY369" si="639">IF(AY$7=K369,$I369,0)</f>
        <v>0</v>
      </c>
      <c r="AZ369" s="372">
        <f>IF(AZ$7=M369,$I369,0)</f>
        <v>0</v>
      </c>
      <c r="BA369" s="466">
        <f>SUM(AV369:AZ369)</f>
        <v>24</v>
      </c>
      <c r="BB369" s="434">
        <f>BA369/AA369</f>
        <v>0.48</v>
      </c>
      <c r="BC369" s="273"/>
      <c r="BD369" s="273"/>
      <c r="BE369" s="273"/>
      <c r="BF369" s="273"/>
      <c r="BG369" s="273"/>
      <c r="BH369" s="273"/>
      <c r="BI369" s="273"/>
      <c r="BJ369" s="273"/>
      <c r="BK369" s="273"/>
      <c r="BL369" s="273"/>
      <c r="BM369" s="273"/>
      <c r="BN369" s="273"/>
      <c r="BO369" s="273"/>
      <c r="BP369" s="273"/>
      <c r="BQ369" s="273"/>
      <c r="BR369" s="273"/>
      <c r="BS369" s="273"/>
      <c r="BT369" s="273"/>
      <c r="BU369" s="273"/>
      <c r="BV369" s="273"/>
      <c r="BW369" s="273"/>
      <c r="BX369" s="273"/>
      <c r="BY369" s="273"/>
      <c r="BZ369" s="273"/>
      <c r="CA369" s="273"/>
      <c r="CB369" s="273"/>
      <c r="CC369" s="273"/>
      <c r="CD369" s="273"/>
      <c r="CE369" s="273"/>
      <c r="CF369" s="273"/>
      <c r="CG369" s="273"/>
      <c r="CH369" s="273"/>
      <c r="CI369" s="273"/>
      <c r="CJ369" s="273"/>
      <c r="CK369" s="273"/>
      <c r="CL369" s="273"/>
      <c r="CM369" s="273"/>
      <c r="CN369" s="273"/>
      <c r="CO369" s="273"/>
      <c r="CP369" s="273"/>
      <c r="CQ369" s="273"/>
      <c r="CR369" s="273"/>
      <c r="CS369" s="273"/>
      <c r="CT369" s="273"/>
      <c r="CU369" s="273"/>
      <c r="CV369" s="273"/>
      <c r="CW369" s="273"/>
      <c r="CX369" s="273"/>
      <c r="CY369" s="273"/>
      <c r="CZ369" s="273"/>
      <c r="DA369" s="273"/>
      <c r="DB369" s="273"/>
      <c r="DC369" s="273"/>
      <c r="DD369" s="273"/>
      <c r="DE369" s="273"/>
      <c r="DF369" s="273"/>
      <c r="DG369" s="273"/>
      <c r="DH369" s="273"/>
      <c r="DI369" s="273"/>
      <c r="DJ369" s="273"/>
      <c r="DK369" s="273"/>
      <c r="DL369" s="273"/>
      <c r="DM369" s="273"/>
      <c r="DN369" s="273"/>
      <c r="DO369" s="273"/>
      <c r="DP369" s="273"/>
      <c r="DQ369" s="273"/>
      <c r="DR369" s="273"/>
      <c r="DS369" s="273"/>
      <c r="DT369" s="273"/>
      <c r="DU369" s="273"/>
      <c r="DV369" s="273"/>
      <c r="DW369" s="273"/>
      <c r="DX369" s="273"/>
      <c r="DY369" s="273"/>
      <c r="DZ369" s="273"/>
      <c r="EA369" s="273"/>
      <c r="EB369" s="273"/>
      <c r="EC369" s="273"/>
      <c r="ED369" s="273"/>
      <c r="EE369" s="273"/>
      <c r="EF369" s="273"/>
    </row>
    <row r="370" spans="1:136" s="261" customFormat="1" ht="60" hidden="1" x14ac:dyDescent="0.35">
      <c r="A370" s="409" t="s">
        <v>7</v>
      </c>
      <c r="B370" s="396" t="s">
        <v>60</v>
      </c>
      <c r="C370" s="409" t="s">
        <v>62</v>
      </c>
      <c r="D370" s="397" t="s">
        <v>852</v>
      </c>
      <c r="E370" s="398" t="s">
        <v>60</v>
      </c>
      <c r="F370" s="409" t="s">
        <v>745</v>
      </c>
      <c r="G370" s="398" t="s">
        <v>197</v>
      </c>
      <c r="H370" s="400" t="s">
        <v>699</v>
      </c>
      <c r="I370" s="401" t="s">
        <v>1269</v>
      </c>
      <c r="J370" s="397" t="s">
        <v>882</v>
      </c>
      <c r="K370" s="397" t="s">
        <v>880</v>
      </c>
      <c r="L370" s="269"/>
      <c r="M370" s="269" t="s">
        <v>845</v>
      </c>
      <c r="N370" s="402">
        <v>45565</v>
      </c>
      <c r="O370" s="402" t="s">
        <v>888</v>
      </c>
      <c r="P370" s="311" t="s">
        <v>61</v>
      </c>
      <c r="Q370" s="404" t="s">
        <v>63</v>
      </c>
      <c r="R370" s="404" t="s">
        <v>47</v>
      </c>
      <c r="S370" s="404">
        <v>15</v>
      </c>
      <c r="T370" s="320" t="s">
        <v>60</v>
      </c>
      <c r="U370" s="320" t="s">
        <v>180</v>
      </c>
      <c r="V370" s="320">
        <v>2</v>
      </c>
      <c r="W370" s="320">
        <v>2</v>
      </c>
      <c r="X370" s="320">
        <v>2</v>
      </c>
      <c r="Y370" s="320">
        <v>2</v>
      </c>
      <c r="Z370" s="320">
        <v>2</v>
      </c>
      <c r="AA370" s="322">
        <f>SUM(V370:Z370)</f>
        <v>10</v>
      </c>
      <c r="AB370" s="322">
        <f t="shared" si="632"/>
        <v>0</v>
      </c>
      <c r="AC370" s="322">
        <f t="shared" si="632"/>
        <v>0</v>
      </c>
      <c r="AD370" s="322">
        <f t="shared" si="632"/>
        <v>0</v>
      </c>
      <c r="AE370" s="322">
        <f t="shared" si="632"/>
        <v>0</v>
      </c>
      <c r="AF370" s="322">
        <f>IF(AZ$7=M370,$K370,0)</f>
        <v>0</v>
      </c>
      <c r="AG370" s="322">
        <f t="shared" si="633"/>
        <v>0</v>
      </c>
      <c r="AH370" s="322">
        <f t="shared" si="633"/>
        <v>0</v>
      </c>
      <c r="AI370" s="322">
        <f t="shared" si="633"/>
        <v>0</v>
      </c>
      <c r="AJ370" s="322">
        <f t="shared" si="633"/>
        <v>0</v>
      </c>
      <c r="AK370" s="322">
        <f>IF(AZ$7=M370,$J370,0)</f>
        <v>0</v>
      </c>
      <c r="AL370" s="322">
        <f t="shared" si="634"/>
        <v>0</v>
      </c>
      <c r="AM370" s="322">
        <f t="shared" si="634"/>
        <v>0</v>
      </c>
      <c r="AN370" s="322">
        <f t="shared" si="634"/>
        <v>0</v>
      </c>
      <c r="AO370" s="322">
        <f t="shared" si="634"/>
        <v>0</v>
      </c>
      <c r="AP370" s="322">
        <f>IF(AZ$7=M370,$D370,0)</f>
        <v>0</v>
      </c>
      <c r="AQ370" s="322">
        <f t="shared" si="635"/>
        <v>0</v>
      </c>
      <c r="AR370" s="322">
        <f t="shared" si="635"/>
        <v>0</v>
      </c>
      <c r="AS370" s="322">
        <f t="shared" si="635"/>
        <v>0</v>
      </c>
      <c r="AT370" s="322">
        <f t="shared" si="635"/>
        <v>0</v>
      </c>
      <c r="AU370" s="322">
        <f>IF(AZ$7=M370,$M370,0)</f>
        <v>0</v>
      </c>
      <c r="AV370" s="322">
        <f t="shared" ref="AV370:AY370" si="640">IF(AV$7=H370,$I370,0)</f>
        <v>0</v>
      </c>
      <c r="AW370" s="322">
        <f t="shared" si="640"/>
        <v>0</v>
      </c>
      <c r="AX370" s="322">
        <f t="shared" si="640"/>
        <v>0</v>
      </c>
      <c r="AY370" s="322">
        <f t="shared" si="640"/>
        <v>0</v>
      </c>
      <c r="AZ370" s="322">
        <f>IF(AZ$7=M370,$I370,0)</f>
        <v>0</v>
      </c>
      <c r="BA370" s="326">
        <f>SUM(AV370:AZ370)</f>
        <v>0</v>
      </c>
      <c r="BB370" s="328">
        <f>BA370/AA370</f>
        <v>0</v>
      </c>
    </row>
    <row r="371" spans="1:136" s="261" customFormat="1" ht="60" hidden="1" x14ac:dyDescent="0.35">
      <c r="A371" s="288" t="s">
        <v>7</v>
      </c>
      <c r="B371" s="283" t="s">
        <v>60</v>
      </c>
      <c r="C371" s="288" t="s">
        <v>62</v>
      </c>
      <c r="D371" s="269" t="s">
        <v>852</v>
      </c>
      <c r="E371" s="284" t="s">
        <v>60</v>
      </c>
      <c r="F371" s="288" t="s">
        <v>745</v>
      </c>
      <c r="G371" s="284" t="s">
        <v>197</v>
      </c>
      <c r="H371" s="278" t="s">
        <v>697</v>
      </c>
      <c r="I371" s="268" t="s">
        <v>1269</v>
      </c>
      <c r="J371" s="269" t="s">
        <v>882</v>
      </c>
      <c r="K371" s="269" t="s">
        <v>880</v>
      </c>
      <c r="L371" s="269"/>
      <c r="M371" s="269" t="s">
        <v>845</v>
      </c>
      <c r="N371" s="285">
        <v>45565</v>
      </c>
      <c r="O371" s="285" t="s">
        <v>888</v>
      </c>
      <c r="P371" s="311" t="s">
        <v>61</v>
      </c>
      <c r="Q371" s="289" t="s">
        <v>47</v>
      </c>
      <c r="R371" s="289">
        <v>15</v>
      </c>
      <c r="S371" s="289" t="s">
        <v>60</v>
      </c>
      <c r="T371" s="320" t="s">
        <v>180</v>
      </c>
      <c r="U371" s="322">
        <v>10</v>
      </c>
      <c r="V371" s="326">
        <v>0</v>
      </c>
      <c r="W371" s="328">
        <v>0</v>
      </c>
      <c r="X371" s="260"/>
      <c r="Y371" s="260"/>
      <c r="Z371" s="260"/>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60"/>
      <c r="AW371" s="260"/>
      <c r="AX371" s="260"/>
      <c r="AY371" s="260"/>
      <c r="AZ371" s="260"/>
      <c r="BA371" s="281"/>
      <c r="BB371" s="281"/>
    </row>
    <row r="372" spans="1:136" s="261" customFormat="1" ht="60" hidden="1" x14ac:dyDescent="0.35">
      <c r="A372" s="288" t="s">
        <v>7</v>
      </c>
      <c r="B372" s="283" t="s">
        <v>60</v>
      </c>
      <c r="C372" s="288" t="s">
        <v>62</v>
      </c>
      <c r="D372" s="269" t="s">
        <v>852</v>
      </c>
      <c r="E372" s="284" t="s">
        <v>60</v>
      </c>
      <c r="F372" s="288" t="s">
        <v>745</v>
      </c>
      <c r="G372" s="284" t="s">
        <v>197</v>
      </c>
      <c r="H372" s="278" t="s">
        <v>698</v>
      </c>
      <c r="I372" s="268" t="s">
        <v>1269</v>
      </c>
      <c r="J372" s="269" t="s">
        <v>882</v>
      </c>
      <c r="K372" s="269" t="s">
        <v>880</v>
      </c>
      <c r="L372" s="269"/>
      <c r="M372" s="269" t="s">
        <v>845</v>
      </c>
      <c r="N372" s="285">
        <v>45565</v>
      </c>
      <c r="O372" s="285" t="s">
        <v>888</v>
      </c>
      <c r="P372" s="311" t="s">
        <v>61</v>
      </c>
      <c r="Q372" s="289">
        <v>15</v>
      </c>
      <c r="R372" s="289" t="s">
        <v>60</v>
      </c>
      <c r="S372" s="289" t="s">
        <v>180</v>
      </c>
      <c r="T372" s="322">
        <v>10</v>
      </c>
      <c r="U372" s="281"/>
      <c r="V372" s="281"/>
      <c r="W372" s="281"/>
    </row>
    <row r="373" spans="1:136" s="261" customFormat="1" ht="60" hidden="1" x14ac:dyDescent="0.35">
      <c r="A373" s="514" t="s">
        <v>7</v>
      </c>
      <c r="B373" s="505" t="s">
        <v>60</v>
      </c>
      <c r="C373" s="514" t="s">
        <v>62</v>
      </c>
      <c r="D373" s="506" t="s">
        <v>852</v>
      </c>
      <c r="E373" s="507" t="s">
        <v>60</v>
      </c>
      <c r="F373" s="514" t="s">
        <v>745</v>
      </c>
      <c r="G373" s="507" t="s">
        <v>197</v>
      </c>
      <c r="H373" s="278" t="s">
        <v>700</v>
      </c>
      <c r="I373" s="508" t="s">
        <v>1269</v>
      </c>
      <c r="J373" s="506" t="s">
        <v>882</v>
      </c>
      <c r="K373" s="506" t="s">
        <v>880</v>
      </c>
      <c r="L373" s="269"/>
      <c r="M373" s="269" t="s">
        <v>845</v>
      </c>
      <c r="N373" s="509">
        <v>45565</v>
      </c>
      <c r="O373" s="509" t="s">
        <v>888</v>
      </c>
      <c r="P373" s="311" t="s">
        <v>61</v>
      </c>
      <c r="Q373" s="515" t="s">
        <v>60</v>
      </c>
      <c r="R373" s="515" t="s">
        <v>180</v>
      </c>
      <c r="S373" s="528">
        <v>10</v>
      </c>
      <c r="T373" s="281"/>
    </row>
    <row r="374" spans="1:136" s="339" customFormat="1" ht="84" x14ac:dyDescent="0.35">
      <c r="A374" s="304" t="s">
        <v>164</v>
      </c>
      <c r="B374" s="304" t="s">
        <v>439</v>
      </c>
      <c r="C374" s="304" t="s">
        <v>167</v>
      </c>
      <c r="D374" s="342" t="s">
        <v>10</v>
      </c>
      <c r="E374" s="304" t="s">
        <v>439</v>
      </c>
      <c r="F374" s="304" t="s">
        <v>740</v>
      </c>
      <c r="G374" s="304" t="s">
        <v>186</v>
      </c>
      <c r="H374" s="342" t="s">
        <v>696</v>
      </c>
      <c r="I374" s="468">
        <v>1</v>
      </c>
      <c r="J374" s="342" t="s">
        <v>839</v>
      </c>
      <c r="K374" s="342" t="s">
        <v>1201</v>
      </c>
      <c r="L374" s="388"/>
      <c r="M374" s="375" t="s">
        <v>845</v>
      </c>
      <c r="N374" s="467">
        <v>45565</v>
      </c>
      <c r="O374" s="467" t="s">
        <v>888</v>
      </c>
      <c r="P374" s="389" t="s">
        <v>10</v>
      </c>
      <c r="Q374" s="304" t="s">
        <v>168</v>
      </c>
      <c r="R374" s="304" t="s">
        <v>16</v>
      </c>
      <c r="S374" s="360" t="s">
        <v>181</v>
      </c>
      <c r="T374" s="304" t="s">
        <v>166</v>
      </c>
      <c r="U374" s="361" t="s">
        <v>170</v>
      </c>
      <c r="V374" s="304">
        <v>1</v>
      </c>
      <c r="W374" s="323">
        <v>1</v>
      </c>
      <c r="X374" s="323">
        <v>1</v>
      </c>
      <c r="Y374" s="323">
        <v>1</v>
      </c>
      <c r="Z374" s="323">
        <v>1</v>
      </c>
      <c r="AA374" s="463">
        <f>SUM(V374:Z374)</f>
        <v>5</v>
      </c>
      <c r="AB374" s="322" t="str">
        <f t="shared" ref="AB374:AE375" si="641">IF(AV$7=H374,$K374,0)</f>
        <v xml:space="preserve">A status report on Watershed Roundtables was provided. During FY2020, out of the 14 river basins with historic watershed roundtables statewide, 11 (79%) roundtables were active </v>
      </c>
      <c r="AC374" s="322">
        <f t="shared" si="641"/>
        <v>0</v>
      </c>
      <c r="AD374" s="322">
        <f t="shared" si="641"/>
        <v>0</v>
      </c>
      <c r="AE374" s="322">
        <f t="shared" si="641"/>
        <v>0</v>
      </c>
      <c r="AF374" s="322">
        <f>IF(AZ$7=M374,$K374,0)</f>
        <v>0</v>
      </c>
      <c r="AG374" s="364" t="str">
        <f t="shared" ref="AG374:AJ375" si="642">IF(AV$7=H374,$J374,0)</f>
        <v>Active</v>
      </c>
      <c r="AH374" s="322">
        <f t="shared" si="642"/>
        <v>0</v>
      </c>
      <c r="AI374" s="322">
        <f t="shared" si="642"/>
        <v>0</v>
      </c>
      <c r="AJ374" s="322">
        <f t="shared" si="642"/>
        <v>0</v>
      </c>
      <c r="AK374" s="322">
        <f>IF(AZ$7=M374,$J374,0)</f>
        <v>0</v>
      </c>
      <c r="AL374" s="364" t="str">
        <f t="shared" ref="AL374:AO375" si="643">IF(AV$7=H374,$D374,0)</f>
        <v>DEQ</v>
      </c>
      <c r="AM374" s="322">
        <f t="shared" si="643"/>
        <v>0</v>
      </c>
      <c r="AN374" s="322">
        <f t="shared" si="643"/>
        <v>0</v>
      </c>
      <c r="AO374" s="322">
        <f t="shared" si="643"/>
        <v>0</v>
      </c>
      <c r="AP374" s="322">
        <f>IF(AZ$7=M374,$D374,0)</f>
        <v>0</v>
      </c>
      <c r="AQ374" s="322" t="str">
        <f t="shared" ref="AQ374:AT375" si="644">IF(AV$7=H374,$M374,0)</f>
        <v>[DEQ Staff]</v>
      </c>
      <c r="AR374" s="322">
        <f t="shared" si="644"/>
        <v>0</v>
      </c>
      <c r="AS374" s="322">
        <f t="shared" si="644"/>
        <v>0</v>
      </c>
      <c r="AT374" s="322">
        <f t="shared" si="644"/>
        <v>0</v>
      </c>
      <c r="AU374" s="322">
        <f>IF(AZ$7=M374,$M374,0)</f>
        <v>0</v>
      </c>
      <c r="AV374" s="461">
        <f t="shared" ref="AV374" si="645">IF(AV$7=H374,$I374,0)</f>
        <v>1</v>
      </c>
      <c r="AW374" s="298">
        <f t="shared" ref="AW374" si="646">IF(AW$7=I374,$I374,0)</f>
        <v>0</v>
      </c>
      <c r="AX374" s="298">
        <f t="shared" ref="AX374" si="647">IF(AX$7=J374,$I374,0)</f>
        <v>0</v>
      </c>
      <c r="AY374" s="298">
        <f t="shared" ref="AY374" si="648">IF(AY$7=K374,$I374,0)</f>
        <v>0</v>
      </c>
      <c r="AZ374" s="372">
        <f>IF(AZ$7=M374,$I374,0)</f>
        <v>0</v>
      </c>
      <c r="BA374" s="465">
        <f>SUM(AV374:AZ374)</f>
        <v>1</v>
      </c>
      <c r="BB374" s="433">
        <f>BA374/AA374</f>
        <v>0.2</v>
      </c>
      <c r="BC374" s="273"/>
      <c r="BD374" s="273"/>
      <c r="BE374" s="273"/>
      <c r="BF374" s="273"/>
      <c r="BG374" s="273"/>
      <c r="BH374" s="273"/>
      <c r="BI374" s="273"/>
      <c r="BJ374" s="273"/>
      <c r="BK374" s="273"/>
      <c r="BL374" s="273"/>
      <c r="BM374" s="273"/>
      <c r="BN374" s="273"/>
      <c r="BO374" s="273"/>
      <c r="BP374" s="273"/>
      <c r="BQ374" s="273"/>
      <c r="BR374" s="273"/>
      <c r="BS374" s="273"/>
      <c r="BT374" s="273"/>
      <c r="BU374" s="273"/>
      <c r="BV374" s="273"/>
      <c r="BW374" s="273"/>
      <c r="BX374" s="273"/>
      <c r="BY374" s="273"/>
      <c r="BZ374" s="273"/>
      <c r="CA374" s="273"/>
      <c r="CB374" s="273"/>
      <c r="CC374" s="273"/>
      <c r="CD374" s="273"/>
      <c r="CE374" s="273"/>
      <c r="CF374" s="273"/>
      <c r="CG374" s="273"/>
      <c r="CH374" s="273"/>
      <c r="CI374" s="273"/>
      <c r="CJ374" s="273"/>
      <c r="CK374" s="273"/>
      <c r="CL374" s="273"/>
      <c r="CM374" s="273"/>
      <c r="CN374" s="273"/>
      <c r="CO374" s="273"/>
      <c r="CP374" s="273"/>
      <c r="CQ374" s="273"/>
      <c r="CR374" s="273"/>
      <c r="CS374" s="273"/>
      <c r="CT374" s="273"/>
      <c r="CU374" s="273"/>
      <c r="CV374" s="273"/>
      <c r="CW374" s="273"/>
      <c r="CX374" s="273"/>
      <c r="CY374" s="273"/>
      <c r="CZ374" s="273"/>
      <c r="DA374" s="273"/>
      <c r="DB374" s="273"/>
      <c r="DC374" s="273"/>
      <c r="DD374" s="273"/>
      <c r="DE374" s="273"/>
      <c r="DF374" s="273"/>
      <c r="DG374" s="273"/>
      <c r="DH374" s="273"/>
      <c r="DI374" s="273"/>
      <c r="DJ374" s="273"/>
      <c r="DK374" s="273"/>
      <c r="DL374" s="273"/>
      <c r="DM374" s="273"/>
      <c r="DN374" s="273"/>
      <c r="DO374" s="273"/>
      <c r="DP374" s="273"/>
      <c r="DQ374" s="273"/>
      <c r="DR374" s="273"/>
      <c r="DS374" s="273"/>
      <c r="DT374" s="273"/>
      <c r="DU374" s="273"/>
      <c r="DV374" s="273"/>
      <c r="DW374" s="273"/>
      <c r="DX374" s="273"/>
      <c r="DY374" s="273"/>
      <c r="DZ374" s="273"/>
      <c r="EA374" s="273"/>
      <c r="EB374" s="273"/>
      <c r="EC374" s="273"/>
      <c r="ED374" s="273"/>
      <c r="EE374" s="273"/>
      <c r="EF374" s="273"/>
    </row>
    <row r="375" spans="1:136" s="261" customFormat="1" ht="84" hidden="1" x14ac:dyDescent="0.35">
      <c r="A375" s="414" t="s">
        <v>164</v>
      </c>
      <c r="B375" s="415" t="s">
        <v>439</v>
      </c>
      <c r="C375" s="414" t="s">
        <v>167</v>
      </c>
      <c r="D375" s="416" t="s">
        <v>852</v>
      </c>
      <c r="E375" s="417" t="s">
        <v>439</v>
      </c>
      <c r="F375" s="414" t="s">
        <v>740</v>
      </c>
      <c r="G375" s="417" t="s">
        <v>186</v>
      </c>
      <c r="H375" s="400" t="s">
        <v>699</v>
      </c>
      <c r="I375" s="401" t="s">
        <v>1269</v>
      </c>
      <c r="J375" s="397" t="s">
        <v>882</v>
      </c>
      <c r="K375" s="397" t="s">
        <v>880</v>
      </c>
      <c r="L375" s="269"/>
      <c r="M375" s="269" t="s">
        <v>845</v>
      </c>
      <c r="N375" s="419">
        <v>45565</v>
      </c>
      <c r="O375" s="419" t="s">
        <v>888</v>
      </c>
      <c r="P375" s="304" t="s">
        <v>10</v>
      </c>
      <c r="Q375" s="420" t="s">
        <v>168</v>
      </c>
      <c r="R375" s="420" t="s">
        <v>16</v>
      </c>
      <c r="S375" s="424" t="s">
        <v>181</v>
      </c>
      <c r="T375" s="323" t="s">
        <v>166</v>
      </c>
      <c r="U375" s="324" t="s">
        <v>170</v>
      </c>
      <c r="V375" s="323">
        <v>1</v>
      </c>
      <c r="W375" s="323">
        <v>1</v>
      </c>
      <c r="X375" s="323">
        <v>1</v>
      </c>
      <c r="Y375" s="323">
        <v>1</v>
      </c>
      <c r="Z375" s="323">
        <v>1</v>
      </c>
      <c r="AA375" s="321">
        <f>SUM(V375:Z375)</f>
        <v>5</v>
      </c>
      <c r="AB375" s="322">
        <f t="shared" si="641"/>
        <v>0</v>
      </c>
      <c r="AC375" s="322">
        <f t="shared" si="641"/>
        <v>0</v>
      </c>
      <c r="AD375" s="322">
        <f t="shared" si="641"/>
        <v>0</v>
      </c>
      <c r="AE375" s="322">
        <f t="shared" si="641"/>
        <v>0</v>
      </c>
      <c r="AF375" s="322">
        <f>IF(AZ$7=M375,$K375,0)</f>
        <v>0</v>
      </c>
      <c r="AG375" s="322">
        <f t="shared" si="642"/>
        <v>0</v>
      </c>
      <c r="AH375" s="322">
        <f t="shared" si="642"/>
        <v>0</v>
      </c>
      <c r="AI375" s="322">
        <f t="shared" si="642"/>
        <v>0</v>
      </c>
      <c r="AJ375" s="322">
        <f t="shared" si="642"/>
        <v>0</v>
      </c>
      <c r="AK375" s="322">
        <f>IF(AZ$7=M375,$J375,0)</f>
        <v>0</v>
      </c>
      <c r="AL375" s="322">
        <f t="shared" si="643"/>
        <v>0</v>
      </c>
      <c r="AM375" s="322">
        <f t="shared" si="643"/>
        <v>0</v>
      </c>
      <c r="AN375" s="322">
        <f t="shared" si="643"/>
        <v>0</v>
      </c>
      <c r="AO375" s="322">
        <f t="shared" si="643"/>
        <v>0</v>
      </c>
      <c r="AP375" s="322">
        <f>IF(AZ$7=M375,$D375,0)</f>
        <v>0</v>
      </c>
      <c r="AQ375" s="322">
        <f t="shared" si="644"/>
        <v>0</v>
      </c>
      <c r="AR375" s="322">
        <f t="shared" si="644"/>
        <v>0</v>
      </c>
      <c r="AS375" s="322">
        <f t="shared" si="644"/>
        <v>0</v>
      </c>
      <c r="AT375" s="322">
        <f t="shared" si="644"/>
        <v>0</v>
      </c>
      <c r="AU375" s="322">
        <f>IF(AZ$7=M375,$M375,0)</f>
        <v>0</v>
      </c>
      <c r="AV375" s="321">
        <f t="shared" ref="AV375:AY375" si="649">IF(AV$7=H375,$I375,0)</f>
        <v>0</v>
      </c>
      <c r="AW375" s="321">
        <f t="shared" si="649"/>
        <v>0</v>
      </c>
      <c r="AX375" s="321">
        <f t="shared" si="649"/>
        <v>0</v>
      </c>
      <c r="AY375" s="321">
        <f t="shared" si="649"/>
        <v>0</v>
      </c>
      <c r="AZ375" s="321">
        <f>IF(AZ$7=M375,$I375,0)</f>
        <v>0</v>
      </c>
      <c r="BA375" s="327">
        <f>SUM(AV375:AZ375)</f>
        <v>0</v>
      </c>
      <c r="BB375" s="329">
        <f>BA375/AA375</f>
        <v>0</v>
      </c>
    </row>
    <row r="376" spans="1:136" s="261" customFormat="1" ht="84" hidden="1" x14ac:dyDescent="0.35">
      <c r="A376" s="299" t="s">
        <v>164</v>
      </c>
      <c r="B376" s="300" t="s">
        <v>439</v>
      </c>
      <c r="C376" s="299" t="s">
        <v>167</v>
      </c>
      <c r="D376" s="274" t="s">
        <v>852</v>
      </c>
      <c r="E376" s="301" t="s">
        <v>439</v>
      </c>
      <c r="F376" s="299" t="s">
        <v>740</v>
      </c>
      <c r="G376" s="301" t="s">
        <v>186</v>
      </c>
      <c r="H376" s="278" t="s">
        <v>697</v>
      </c>
      <c r="I376" s="268" t="s">
        <v>1269</v>
      </c>
      <c r="J376" s="269" t="s">
        <v>882</v>
      </c>
      <c r="K376" s="269" t="s">
        <v>880</v>
      </c>
      <c r="L376" s="269"/>
      <c r="M376" s="269" t="s">
        <v>845</v>
      </c>
      <c r="N376" s="303">
        <v>45565</v>
      </c>
      <c r="O376" s="303" t="s">
        <v>888</v>
      </c>
      <c r="P376" s="304" t="s">
        <v>10</v>
      </c>
      <c r="Q376" s="305" t="s">
        <v>16</v>
      </c>
      <c r="R376" s="309" t="s">
        <v>181</v>
      </c>
      <c r="S376" s="305" t="s">
        <v>166</v>
      </c>
      <c r="T376" s="324" t="s">
        <v>170</v>
      </c>
      <c r="U376" s="321">
        <v>5</v>
      </c>
      <c r="V376" s="327">
        <v>0</v>
      </c>
      <c r="W376" s="329">
        <v>0</v>
      </c>
      <c r="X376" s="260"/>
      <c r="Y376" s="260"/>
      <c r="Z376" s="260"/>
      <c r="AA376" s="281"/>
      <c r="AB376" s="281"/>
      <c r="AC376" s="281"/>
      <c r="AD376" s="281"/>
      <c r="AE376" s="281"/>
      <c r="AF376" s="281"/>
      <c r="AG376" s="281"/>
      <c r="AH376" s="281"/>
      <c r="AI376" s="281"/>
      <c r="AJ376" s="281"/>
      <c r="AK376" s="281"/>
      <c r="AL376" s="281"/>
      <c r="AM376" s="281"/>
      <c r="AN376" s="281"/>
      <c r="AO376" s="281"/>
      <c r="AP376" s="281"/>
      <c r="AQ376" s="281"/>
      <c r="AR376" s="281"/>
      <c r="AS376" s="281"/>
      <c r="AT376" s="281"/>
      <c r="AU376" s="281"/>
      <c r="AV376" s="260"/>
      <c r="AW376" s="260"/>
      <c r="AX376" s="260"/>
      <c r="AY376" s="260"/>
      <c r="AZ376" s="260"/>
      <c r="BA376" s="281"/>
      <c r="BB376" s="281"/>
    </row>
    <row r="377" spans="1:136" s="261" customFormat="1" ht="84" hidden="1" x14ac:dyDescent="0.35">
      <c r="A377" s="299" t="s">
        <v>164</v>
      </c>
      <c r="B377" s="300" t="s">
        <v>439</v>
      </c>
      <c r="C377" s="299" t="s">
        <v>167</v>
      </c>
      <c r="D377" s="274" t="s">
        <v>852</v>
      </c>
      <c r="E377" s="301" t="s">
        <v>439</v>
      </c>
      <c r="F377" s="299" t="s">
        <v>740</v>
      </c>
      <c r="G377" s="301" t="s">
        <v>186</v>
      </c>
      <c r="H377" s="278" t="s">
        <v>698</v>
      </c>
      <c r="I377" s="268" t="s">
        <v>1269</v>
      </c>
      <c r="J377" s="269" t="s">
        <v>882</v>
      </c>
      <c r="K377" s="269" t="s">
        <v>880</v>
      </c>
      <c r="L377" s="269"/>
      <c r="M377" s="269" t="s">
        <v>845</v>
      </c>
      <c r="N377" s="303">
        <v>45565</v>
      </c>
      <c r="O377" s="303" t="s">
        <v>888</v>
      </c>
      <c r="P377" s="304" t="s">
        <v>10</v>
      </c>
      <c r="Q377" s="309" t="s">
        <v>181</v>
      </c>
      <c r="R377" s="305" t="s">
        <v>166</v>
      </c>
      <c r="S377" s="310" t="s">
        <v>170</v>
      </c>
      <c r="T377" s="321">
        <v>5</v>
      </c>
      <c r="U377" s="281"/>
      <c r="V377" s="281"/>
      <c r="W377" s="281"/>
    </row>
    <row r="378" spans="1:136" s="261" customFormat="1" ht="84" hidden="1" x14ac:dyDescent="0.35">
      <c r="A378" s="299" t="s">
        <v>164</v>
      </c>
      <c r="B378" s="300" t="s">
        <v>439</v>
      </c>
      <c r="C378" s="299" t="s">
        <v>167</v>
      </c>
      <c r="D378" s="274" t="s">
        <v>852</v>
      </c>
      <c r="E378" s="301" t="s">
        <v>439</v>
      </c>
      <c r="F378" s="299" t="s">
        <v>740</v>
      </c>
      <c r="G378" s="301" t="s">
        <v>186</v>
      </c>
      <c r="H378" s="278" t="s">
        <v>700</v>
      </c>
      <c r="I378" s="268" t="s">
        <v>1269</v>
      </c>
      <c r="J378" s="269" t="s">
        <v>882</v>
      </c>
      <c r="K378" s="269" t="s">
        <v>880</v>
      </c>
      <c r="L378" s="269"/>
      <c r="M378" s="269" t="s">
        <v>845</v>
      </c>
      <c r="N378" s="303">
        <v>45565</v>
      </c>
      <c r="O378" s="303" t="s">
        <v>888</v>
      </c>
      <c r="P378" s="304" t="s">
        <v>10</v>
      </c>
      <c r="Q378" s="305" t="s">
        <v>166</v>
      </c>
      <c r="R378" s="310" t="s">
        <v>170</v>
      </c>
      <c r="S378" s="306">
        <v>5</v>
      </c>
      <c r="T378" s="281"/>
    </row>
  </sheetData>
  <sheetProtection formatCells="0" formatColumns="0" formatRows="0" sort="0" autoFilter="0"/>
  <autoFilter ref="A7:BE378">
    <filterColumn colId="7">
      <filters>
        <filter val="FY20"/>
      </filters>
    </filterColumn>
  </autoFilter>
  <dataConsolidate/>
  <customSheetViews>
    <customSheetView guid="{8E7A659F-1F78-41E1-A901-E72DF8119CBB}" scale="110" hiddenRows="1" hiddenColumns="1" topLeftCell="A2">
      <pane ySplit="4" topLeftCell="A347" activePane="bottomLeft" state="frozen"/>
      <selection pane="bottomLeft" activeCell="F347" sqref="F347"/>
      <pageMargins left="0.7" right="0.7" top="0.75" bottom="0.75" header="0.3" footer="0.3"/>
      <pageSetup orientation="portrait" r:id="rId1"/>
    </customSheetView>
    <customSheetView guid="{12AE7722-B0A3-4C2A-98B5-2DE188FD685E}" scale="110" hiddenRows="1" hiddenColumns="1" topLeftCell="B179">
      <selection activeCell="F172" sqref="F172"/>
      <pageMargins left="0.7" right="0.7" top="0.75" bottom="0.75" header="0.3" footer="0.3"/>
      <pageSetup orientation="portrait" r:id="rId2"/>
    </customSheetView>
    <customSheetView guid="{04AB7A58-4366-4A28-AC89-CED3F78B7D40}" scale="110" showPageBreaks="1" fitToPage="1" printArea="1" filter="1" showAutoFilter="1" hiddenRows="1" hiddenColumns="1">
      <pane xSplit="3" ySplit="6" topLeftCell="D58" activePane="bottomRight" state="frozen"/>
      <selection pane="bottomRight" activeCell="E69" sqref="E69"/>
      <pageMargins left="0.25" right="0.25" top="0.5" bottom="0.55000000000000004" header="0.3" footer="0.45"/>
      <pageSetup scale="69" fitToHeight="0" orientation="landscape" r:id="rId3"/>
      <autoFilter ref="A7:BE378">
        <filterColumn colId="7">
          <filters>
            <filter val="FY20"/>
          </filters>
        </filterColumn>
      </autoFilter>
    </customSheetView>
  </customSheetViews>
  <mergeCells count="1">
    <mergeCell ref="C4:K4"/>
  </mergeCells>
  <hyperlinks>
    <hyperlink ref="L248" r:id="rId4" display="https://www.deq.virginia.gov/Programs/Water/WaterQualityInformationTMDLs/TMDL/TMDLDevelopment/TMDLProgramPriorities.aspx"/>
    <hyperlink ref="L258" r:id="rId5" display="https://www.deq.virginia.gov/Programs/Water/WaterQualityInformationTMDLs/TMDL/TMDLImplementation/TMDLImplementationPlans.aspx"/>
    <hyperlink ref="L263" r:id="rId6" display="https://www.deq.virginia.gov/Programs/Water/WaterQualityInformationTMDLs/TMDL/TMDLImplementation/TMDLImplementationPlans.aspx"/>
    <hyperlink ref="L253" r:id="rId7" display="https://www.deq.virginia.gov/Programs/Water/WaterQualityInformationTMDLs/TMDL/TMDLImplementation/TMDLImplementationPlans.aspx"/>
    <hyperlink ref="L364" r:id="rId8" display="http://www.deq.virginia.gov/Programs/Water/WaterQualityInformationTMDLs/WaterQualitySuccessStories/VirginiasNonpointSourcePollutionProgramSuccessStories.aspx"/>
  </hyperlinks>
  <pageMargins left="0.25" right="0.25" top="0.5" bottom="0.55000000000000004" header="0.3" footer="0.45"/>
  <pageSetup scale="54" fitToHeight="0" orientation="landscape" r:id="rId9"/>
  <extLst>
    <ext xmlns:x14="http://schemas.microsoft.com/office/spreadsheetml/2009/9/main" uri="{CCE6A557-97BC-4b89-ADB6-D9C93CAAB3DF}">
      <x14:dataValidations xmlns:xm="http://schemas.microsoft.com/office/excel/2006/main" count="7">
        <x14:dataValidation type="list" allowBlank="1" showInputMessage="1" showErrorMessage="1">
          <x14:formula1>
            <xm:f>LU_All!$B$4:$B$12</xm:f>
          </x14:formula1>
          <xm:sqref>A50 A124 A198 A272 A347</xm:sqref>
        </x14:dataValidation>
        <x14:dataValidation type="list" allowBlank="1" showInputMessage="1" showErrorMessage="1">
          <x14:formula1>
            <xm:f>LU_All!$O$3:$V$3</xm:f>
          </x14:formula1>
          <xm:sqref>A2 A43:A47 A117:A121 A191:A195 A265:A269 A340:A344</xm:sqref>
        </x14:dataValidation>
        <x14:dataValidation type="list" allowBlank="1" showInputMessage="1" showErrorMessage="1">
          <x14:formula1>
            <xm:f>LU_All!$B$15:$B$22</xm:f>
          </x14:formula1>
          <xm:sqref>H2 H8:H378</xm:sqref>
        </x14:dataValidation>
        <x14:dataValidation type="list" allowBlank="1" showInputMessage="1" showErrorMessage="1">
          <x14:formula1>
            <xm:f>LU_All!$B$25:$B$30</xm:f>
          </x14:formula1>
          <xm:sqref>J2 J8:J378</xm:sqref>
        </x14:dataValidation>
        <x14:dataValidation type="list" allowBlank="1" showInputMessage="1" showErrorMessage="1">
          <x14:formula1>
            <xm:f>LU_All!$B$31:$B$40</xm:f>
          </x14:formula1>
          <xm:sqref>M2:O2 M8:M378</xm:sqref>
        </x14:dataValidation>
        <x14:dataValidation type="list" allowBlank="1" showInputMessage="1" showErrorMessage="1">
          <x14:formula1>
            <xm:f>LU_All!$F$3:$F$26</xm:f>
          </x14:formula1>
          <xm:sqref>D2 D8:D378</xm:sqref>
        </x14:dataValidation>
        <x14:dataValidation type="list" allowBlank="1" showInputMessage="1" showErrorMessage="1">
          <x14:formula1>
            <xm:f>OFFSET(LU_All!$O$3,1,MATCH($A2,LU_All!$O$3:$V$3,0)-1,15,1)</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7"/>
  <sheetViews>
    <sheetView tabSelected="1" workbookViewId="0">
      <selection activeCell="I5" sqref="I5"/>
    </sheetView>
  </sheetViews>
  <sheetFormatPr defaultColWidth="9.1796875" defaultRowHeight="14.5" x14ac:dyDescent="0.35"/>
  <cols>
    <col min="1" max="2" width="9.1796875" style="571"/>
    <col min="3" max="3" width="27.26953125" style="571" customWidth="1"/>
    <col min="4" max="6" width="9.1796875" style="571"/>
    <col min="7" max="7" width="10.453125" style="571" customWidth="1"/>
    <col min="8" max="9" width="9.1796875" style="571"/>
    <col min="10" max="10" width="53.453125" style="571" customWidth="1"/>
    <col min="11" max="12" width="9.1796875" style="571"/>
    <col min="13" max="13" width="11.453125" style="571" customWidth="1"/>
    <col min="14" max="14" width="7.81640625" style="571" customWidth="1"/>
    <col min="15" max="15" width="7.26953125" style="571" customWidth="1"/>
    <col min="16" max="16" width="9.1796875" style="571"/>
    <col min="17" max="17" width="5.26953125" style="571" customWidth="1"/>
    <col min="18" max="18" width="9.1796875" style="571" bestFit="1" customWidth="1"/>
    <col min="19" max="19" width="11.453125" style="571" bestFit="1" customWidth="1"/>
    <col min="20" max="16384" width="9.1796875" style="571"/>
  </cols>
  <sheetData>
    <row r="1" spans="1:20" ht="15" thickBot="1" x14ac:dyDescent="0.4">
      <c r="A1" s="337" t="s">
        <v>897</v>
      </c>
      <c r="B1" s="338"/>
      <c r="C1" s="339"/>
      <c r="D1" s="337" t="s">
        <v>1315</v>
      </c>
      <c r="E1" s="265"/>
      <c r="F1" s="339"/>
      <c r="G1" s="339"/>
      <c r="H1" s="339"/>
      <c r="I1" s="339"/>
      <c r="J1" s="339"/>
      <c r="K1" s="279"/>
      <c r="L1" s="279"/>
      <c r="M1" s="260"/>
      <c r="N1" s="281"/>
      <c r="O1" s="281"/>
      <c r="P1" s="281"/>
      <c r="Q1" s="281"/>
      <c r="R1" s="281"/>
      <c r="S1" s="281"/>
      <c r="T1" s="281"/>
    </row>
    <row r="2" spans="1:20" ht="36.5" thickBot="1" x14ac:dyDescent="0.4">
      <c r="A2" s="531" t="s">
        <v>2</v>
      </c>
      <c r="B2" s="532" t="s">
        <v>4</v>
      </c>
      <c r="C2" s="531" t="s">
        <v>6</v>
      </c>
      <c r="D2" s="531" t="s">
        <v>881</v>
      </c>
      <c r="E2" s="531" t="s">
        <v>1199</v>
      </c>
      <c r="F2" s="531" t="s">
        <v>581</v>
      </c>
      <c r="G2" s="531" t="s">
        <v>768</v>
      </c>
      <c r="H2" s="531" t="s">
        <v>769</v>
      </c>
      <c r="I2" s="531" t="s">
        <v>838</v>
      </c>
      <c r="J2" s="531" t="s">
        <v>770</v>
      </c>
      <c r="K2" s="570" t="s">
        <v>885</v>
      </c>
      <c r="L2" s="570" t="s">
        <v>1309</v>
      </c>
      <c r="M2" s="570" t="s">
        <v>1310</v>
      </c>
      <c r="N2" s="570" t="s">
        <v>3</v>
      </c>
      <c r="O2" s="570" t="s">
        <v>313</v>
      </c>
      <c r="P2" s="570" t="s">
        <v>1006</v>
      </c>
      <c r="Q2" s="570" t="s">
        <v>1</v>
      </c>
      <c r="R2" s="570" t="s">
        <v>1298</v>
      </c>
      <c r="S2" s="570" t="s">
        <v>1299</v>
      </c>
      <c r="T2" s="570" t="s">
        <v>896</v>
      </c>
    </row>
    <row r="3" spans="1:20" s="577" customFormat="1" ht="126" x14ac:dyDescent="0.25">
      <c r="A3" s="534" t="s">
        <v>64</v>
      </c>
      <c r="B3" s="534" t="s">
        <v>430</v>
      </c>
      <c r="C3" s="534" t="s">
        <v>71</v>
      </c>
      <c r="D3" s="535" t="s">
        <v>70</v>
      </c>
      <c r="E3" s="534" t="s">
        <v>430</v>
      </c>
      <c r="F3" s="534" t="s">
        <v>710</v>
      </c>
      <c r="G3" s="534" t="s">
        <v>1139</v>
      </c>
      <c r="H3" s="536">
        <v>1</v>
      </c>
      <c r="I3" s="535" t="s">
        <v>839</v>
      </c>
      <c r="J3" s="535" t="s">
        <v>1187</v>
      </c>
      <c r="K3" s="537">
        <v>45565</v>
      </c>
      <c r="L3" s="537" t="s">
        <v>887</v>
      </c>
      <c r="M3" s="534" t="s">
        <v>72</v>
      </c>
      <c r="N3" s="538" t="s">
        <v>16</v>
      </c>
      <c r="O3" s="538">
        <v>1</v>
      </c>
      <c r="P3" s="538" t="s">
        <v>69</v>
      </c>
      <c r="Q3" s="538" t="s">
        <v>179</v>
      </c>
      <c r="R3" s="539">
        <v>2</v>
      </c>
      <c r="S3" s="539">
        <v>1</v>
      </c>
      <c r="T3" s="540">
        <v>0.5</v>
      </c>
    </row>
    <row r="4" spans="1:20" s="577" customFormat="1" ht="52.5" x14ac:dyDescent="0.25">
      <c r="A4" s="541" t="s">
        <v>64</v>
      </c>
      <c r="B4" s="541" t="s">
        <v>771</v>
      </c>
      <c r="C4" s="541" t="s">
        <v>1319</v>
      </c>
      <c r="D4" s="542" t="s">
        <v>70</v>
      </c>
      <c r="E4" s="541" t="s">
        <v>465</v>
      </c>
      <c r="F4" s="541" t="s">
        <v>711</v>
      </c>
      <c r="G4" s="541" t="s">
        <v>186</v>
      </c>
      <c r="H4" s="543">
        <v>1</v>
      </c>
      <c r="I4" s="542" t="s">
        <v>839</v>
      </c>
      <c r="J4" s="542" t="s">
        <v>1140</v>
      </c>
      <c r="K4" s="544">
        <v>45565</v>
      </c>
      <c r="L4" s="544" t="s">
        <v>887</v>
      </c>
      <c r="M4" s="541" t="s">
        <v>72</v>
      </c>
      <c r="N4" s="545" t="s">
        <v>16</v>
      </c>
      <c r="O4" s="545">
        <v>3</v>
      </c>
      <c r="P4" s="545" t="s">
        <v>73</v>
      </c>
      <c r="Q4" s="545" t="s">
        <v>181</v>
      </c>
      <c r="R4" s="546">
        <v>5</v>
      </c>
      <c r="S4" s="546">
        <v>1</v>
      </c>
      <c r="T4" s="547">
        <v>0.2</v>
      </c>
    </row>
    <row r="5" spans="1:20" s="577" customFormat="1" ht="52.5" x14ac:dyDescent="0.25">
      <c r="A5" s="541" t="s">
        <v>64</v>
      </c>
      <c r="B5" s="541" t="s">
        <v>771</v>
      </c>
      <c r="C5" s="541" t="s">
        <v>74</v>
      </c>
      <c r="D5" s="542" t="s">
        <v>70</v>
      </c>
      <c r="E5" s="541" t="s">
        <v>468</v>
      </c>
      <c r="F5" s="541" t="s">
        <v>712</v>
      </c>
      <c r="G5" s="541" t="s">
        <v>1091</v>
      </c>
      <c r="H5" s="543">
        <v>1</v>
      </c>
      <c r="I5" s="542" t="s">
        <v>839</v>
      </c>
      <c r="J5" s="542" t="s">
        <v>1141</v>
      </c>
      <c r="K5" s="544">
        <v>45565</v>
      </c>
      <c r="L5" s="544" t="s">
        <v>887</v>
      </c>
      <c r="M5" s="541" t="s">
        <v>219</v>
      </c>
      <c r="N5" s="545" t="s">
        <v>16</v>
      </c>
      <c r="O5" s="545">
        <v>3</v>
      </c>
      <c r="P5" s="545" t="s">
        <v>73</v>
      </c>
      <c r="Q5" s="545" t="s">
        <v>181</v>
      </c>
      <c r="R5" s="546">
        <v>5</v>
      </c>
      <c r="S5" s="546">
        <v>1</v>
      </c>
      <c r="T5" s="547">
        <v>0.2</v>
      </c>
    </row>
    <row r="6" spans="1:20" s="577" customFormat="1" ht="52.5" x14ac:dyDescent="0.25">
      <c r="A6" s="541" t="s">
        <v>64</v>
      </c>
      <c r="B6" s="541" t="s">
        <v>771</v>
      </c>
      <c r="C6" s="541" t="s">
        <v>74</v>
      </c>
      <c r="D6" s="542" t="s">
        <v>70</v>
      </c>
      <c r="E6" s="541" t="s">
        <v>469</v>
      </c>
      <c r="F6" s="541" t="s">
        <v>713</v>
      </c>
      <c r="G6" s="541" t="s">
        <v>1131</v>
      </c>
      <c r="H6" s="543">
        <v>14561</v>
      </c>
      <c r="I6" s="542" t="s">
        <v>839</v>
      </c>
      <c r="J6" s="542" t="s">
        <v>1294</v>
      </c>
      <c r="K6" s="544">
        <v>45565</v>
      </c>
      <c r="L6" s="544" t="s">
        <v>887</v>
      </c>
      <c r="M6" s="541" t="s">
        <v>467</v>
      </c>
      <c r="N6" s="545" t="s">
        <v>16</v>
      </c>
      <c r="O6" s="545">
        <v>3</v>
      </c>
      <c r="P6" s="545" t="s">
        <v>73</v>
      </c>
      <c r="Q6" s="545" t="s">
        <v>181</v>
      </c>
      <c r="R6" s="546">
        <v>40000</v>
      </c>
      <c r="S6" s="546">
        <v>14561</v>
      </c>
      <c r="T6" s="547">
        <v>0.36402499999999999</v>
      </c>
    </row>
    <row r="7" spans="1:20" s="577" customFormat="1" ht="52.5" x14ac:dyDescent="0.25">
      <c r="A7" s="541" t="s">
        <v>64</v>
      </c>
      <c r="B7" s="541" t="s">
        <v>771</v>
      </c>
      <c r="C7" s="541" t="s">
        <v>74</v>
      </c>
      <c r="D7" s="542" t="s">
        <v>37</v>
      </c>
      <c r="E7" s="541" t="s">
        <v>470</v>
      </c>
      <c r="F7" s="541" t="s">
        <v>714</v>
      </c>
      <c r="G7" s="541" t="s">
        <v>225</v>
      </c>
      <c r="H7" s="543">
        <v>46</v>
      </c>
      <c r="I7" s="542" t="s">
        <v>839</v>
      </c>
      <c r="J7" s="542" t="s">
        <v>1188</v>
      </c>
      <c r="K7" s="544">
        <v>45565</v>
      </c>
      <c r="L7" s="544" t="s">
        <v>887</v>
      </c>
      <c r="M7" s="541" t="s">
        <v>220</v>
      </c>
      <c r="N7" s="545" t="s">
        <v>16</v>
      </c>
      <c r="O7" s="545">
        <v>3</v>
      </c>
      <c r="P7" s="545" t="s">
        <v>73</v>
      </c>
      <c r="Q7" s="545" t="s">
        <v>181</v>
      </c>
      <c r="R7" s="546">
        <v>100</v>
      </c>
      <c r="S7" s="546">
        <v>46</v>
      </c>
      <c r="T7" s="547">
        <v>0.46</v>
      </c>
    </row>
    <row r="8" spans="1:20" s="577" customFormat="1" ht="52.5" x14ac:dyDescent="0.25">
      <c r="A8" s="541" t="s">
        <v>64</v>
      </c>
      <c r="B8" s="541" t="s">
        <v>771</v>
      </c>
      <c r="C8" s="541" t="s">
        <v>74</v>
      </c>
      <c r="D8" s="542" t="s">
        <v>70</v>
      </c>
      <c r="E8" s="541" t="s">
        <v>471</v>
      </c>
      <c r="F8" s="541" t="s">
        <v>715</v>
      </c>
      <c r="G8" s="541" t="s">
        <v>1302</v>
      </c>
      <c r="H8" s="543">
        <v>172225</v>
      </c>
      <c r="I8" s="542" t="s">
        <v>839</v>
      </c>
      <c r="J8" s="542" t="s">
        <v>1292</v>
      </c>
      <c r="K8" s="544">
        <v>45565</v>
      </c>
      <c r="L8" s="544" t="s">
        <v>887</v>
      </c>
      <c r="M8" s="541" t="s">
        <v>221</v>
      </c>
      <c r="N8" s="545" t="s">
        <v>16</v>
      </c>
      <c r="O8" s="545">
        <v>3</v>
      </c>
      <c r="P8" s="545" t="s">
        <v>73</v>
      </c>
      <c r="Q8" s="545" t="s">
        <v>181</v>
      </c>
      <c r="R8" s="546">
        <v>375000</v>
      </c>
      <c r="S8" s="546">
        <v>172225</v>
      </c>
      <c r="T8" s="547">
        <v>0.45926666666666666</v>
      </c>
    </row>
    <row r="9" spans="1:20" s="577" customFormat="1" ht="52.5" x14ac:dyDescent="0.25">
      <c r="A9" s="541" t="s">
        <v>64</v>
      </c>
      <c r="B9" s="541" t="s">
        <v>771</v>
      </c>
      <c r="C9" s="541" t="s">
        <v>74</v>
      </c>
      <c r="D9" s="542" t="s">
        <v>70</v>
      </c>
      <c r="E9" s="541" t="s">
        <v>472</v>
      </c>
      <c r="F9" s="541" t="s">
        <v>716</v>
      </c>
      <c r="G9" s="541" t="s">
        <v>1293</v>
      </c>
      <c r="H9" s="543">
        <v>2516</v>
      </c>
      <c r="I9" s="542" t="s">
        <v>839</v>
      </c>
      <c r="J9" s="542" t="s">
        <v>1189</v>
      </c>
      <c r="K9" s="544">
        <v>45565</v>
      </c>
      <c r="L9" s="544" t="s">
        <v>887</v>
      </c>
      <c r="M9" s="541" t="s">
        <v>222</v>
      </c>
      <c r="N9" s="545" t="s">
        <v>16</v>
      </c>
      <c r="O9" s="545">
        <v>3</v>
      </c>
      <c r="P9" s="545" t="s">
        <v>73</v>
      </c>
      <c r="Q9" s="545" t="s">
        <v>181</v>
      </c>
      <c r="R9" s="546">
        <v>5000</v>
      </c>
      <c r="S9" s="546">
        <v>2516</v>
      </c>
      <c r="T9" s="547">
        <v>0.50319999999999998</v>
      </c>
    </row>
    <row r="10" spans="1:20" s="577" customFormat="1" ht="52.5" x14ac:dyDescent="0.25">
      <c r="A10" s="541" t="s">
        <v>64</v>
      </c>
      <c r="B10" s="541" t="s">
        <v>771</v>
      </c>
      <c r="C10" s="541" t="s">
        <v>74</v>
      </c>
      <c r="D10" s="542" t="s">
        <v>70</v>
      </c>
      <c r="E10" s="541" t="s">
        <v>466</v>
      </c>
      <c r="F10" s="541" t="s">
        <v>717</v>
      </c>
      <c r="G10" s="541" t="s">
        <v>226</v>
      </c>
      <c r="H10" s="543">
        <v>1719400</v>
      </c>
      <c r="I10" s="542" t="s">
        <v>839</v>
      </c>
      <c r="J10" s="542" t="s">
        <v>1270</v>
      </c>
      <c r="K10" s="544">
        <v>45565</v>
      </c>
      <c r="L10" s="544" t="s">
        <v>887</v>
      </c>
      <c r="M10" s="541" t="s">
        <v>223</v>
      </c>
      <c r="N10" s="545" t="s">
        <v>16</v>
      </c>
      <c r="O10" s="545">
        <v>3</v>
      </c>
      <c r="P10" s="545" t="s">
        <v>73</v>
      </c>
      <c r="Q10" s="545" t="s">
        <v>181</v>
      </c>
      <c r="R10" s="546">
        <v>3750000</v>
      </c>
      <c r="S10" s="546">
        <v>1719400</v>
      </c>
      <c r="T10" s="547">
        <v>0.45850666666666667</v>
      </c>
    </row>
    <row r="11" spans="1:20" s="577" customFormat="1" ht="84" x14ac:dyDescent="0.25">
      <c r="A11" s="541" t="s">
        <v>64</v>
      </c>
      <c r="B11" s="541" t="s">
        <v>771</v>
      </c>
      <c r="C11" s="541" t="s">
        <v>74</v>
      </c>
      <c r="D11" s="542" t="s">
        <v>70</v>
      </c>
      <c r="E11" s="541" t="s">
        <v>473</v>
      </c>
      <c r="F11" s="541" t="s">
        <v>718</v>
      </c>
      <c r="G11" s="541" t="s">
        <v>1091</v>
      </c>
      <c r="H11" s="543">
        <v>1</v>
      </c>
      <c r="I11" s="542" t="s">
        <v>839</v>
      </c>
      <c r="J11" s="542" t="s">
        <v>1144</v>
      </c>
      <c r="K11" s="544">
        <v>45565</v>
      </c>
      <c r="L11" s="544" t="s">
        <v>887</v>
      </c>
      <c r="M11" s="541" t="s">
        <v>263</v>
      </c>
      <c r="N11" s="545" t="s">
        <v>16</v>
      </c>
      <c r="O11" s="545">
        <v>3</v>
      </c>
      <c r="P11" s="545" t="s">
        <v>73</v>
      </c>
      <c r="Q11" s="545" t="s">
        <v>181</v>
      </c>
      <c r="R11" s="546">
        <v>5</v>
      </c>
      <c r="S11" s="546">
        <v>1</v>
      </c>
      <c r="T11" s="547">
        <v>0.2</v>
      </c>
    </row>
    <row r="12" spans="1:20" s="577" customFormat="1" ht="52.5" x14ac:dyDescent="0.25">
      <c r="A12" s="541" t="s">
        <v>64</v>
      </c>
      <c r="B12" s="541" t="s">
        <v>431</v>
      </c>
      <c r="C12" s="541" t="s">
        <v>76</v>
      </c>
      <c r="D12" s="542" t="s">
        <v>37</v>
      </c>
      <c r="E12" s="541" t="s">
        <v>431</v>
      </c>
      <c r="F12" s="541" t="s">
        <v>1040</v>
      </c>
      <c r="G12" s="541" t="s">
        <v>215</v>
      </c>
      <c r="H12" s="543">
        <v>1</v>
      </c>
      <c r="I12" s="542" t="s">
        <v>839</v>
      </c>
      <c r="J12" s="542" t="s">
        <v>1143</v>
      </c>
      <c r="K12" s="544">
        <v>45565</v>
      </c>
      <c r="L12" s="544" t="s">
        <v>887</v>
      </c>
      <c r="M12" s="541" t="s">
        <v>77</v>
      </c>
      <c r="N12" s="545" t="s">
        <v>16</v>
      </c>
      <c r="O12" s="545">
        <v>5</v>
      </c>
      <c r="P12" s="545" t="s">
        <v>75</v>
      </c>
      <c r="Q12" s="545" t="s">
        <v>174</v>
      </c>
      <c r="R12" s="546">
        <v>3</v>
      </c>
      <c r="S12" s="546">
        <v>1</v>
      </c>
      <c r="T12" s="547">
        <v>0.33333333333333331</v>
      </c>
    </row>
    <row r="13" spans="1:20" s="577" customFormat="1" ht="52.5" x14ac:dyDescent="0.25">
      <c r="A13" s="541" t="s">
        <v>64</v>
      </c>
      <c r="B13" s="541" t="s">
        <v>772</v>
      </c>
      <c r="C13" s="541" t="s">
        <v>79</v>
      </c>
      <c r="D13" s="542" t="s">
        <v>70</v>
      </c>
      <c r="E13" s="541" t="s">
        <v>475</v>
      </c>
      <c r="F13" s="541" t="s">
        <v>721</v>
      </c>
      <c r="G13" s="541" t="s">
        <v>186</v>
      </c>
      <c r="H13" s="543">
        <v>1</v>
      </c>
      <c r="I13" s="542" t="s">
        <v>839</v>
      </c>
      <c r="J13" s="542" t="s">
        <v>1145</v>
      </c>
      <c r="K13" s="544">
        <v>45565</v>
      </c>
      <c r="L13" s="544" t="s">
        <v>888</v>
      </c>
      <c r="M13" s="541" t="s">
        <v>72</v>
      </c>
      <c r="N13" s="545" t="s">
        <v>20</v>
      </c>
      <c r="O13" s="545">
        <v>7</v>
      </c>
      <c r="P13" s="545" t="s">
        <v>78</v>
      </c>
      <c r="Q13" s="545" t="s">
        <v>181</v>
      </c>
      <c r="R13" s="546">
        <v>5</v>
      </c>
      <c r="S13" s="546">
        <v>1</v>
      </c>
      <c r="T13" s="547">
        <v>0.2</v>
      </c>
    </row>
    <row r="14" spans="1:20" s="577" customFormat="1" ht="52.5" x14ac:dyDescent="0.25">
      <c r="A14" s="541" t="s">
        <v>64</v>
      </c>
      <c r="B14" s="541" t="s">
        <v>772</v>
      </c>
      <c r="C14" s="541" t="s">
        <v>79</v>
      </c>
      <c r="D14" s="542" t="s">
        <v>70</v>
      </c>
      <c r="E14" s="541" t="s">
        <v>474</v>
      </c>
      <c r="F14" s="541" t="s">
        <v>712</v>
      </c>
      <c r="G14" s="541" t="s">
        <v>266</v>
      </c>
      <c r="H14" s="543">
        <v>353761</v>
      </c>
      <c r="I14" s="542" t="s">
        <v>839</v>
      </c>
      <c r="J14" s="542" t="s">
        <v>1141</v>
      </c>
      <c r="K14" s="544">
        <v>45565</v>
      </c>
      <c r="L14" s="544" t="s">
        <v>887</v>
      </c>
      <c r="M14" s="541" t="s">
        <v>72</v>
      </c>
      <c r="N14" s="545" t="s">
        <v>20</v>
      </c>
      <c r="O14" s="545">
        <v>7</v>
      </c>
      <c r="P14" s="545" t="s">
        <v>78</v>
      </c>
      <c r="Q14" s="545" t="s">
        <v>181</v>
      </c>
      <c r="R14" s="546">
        <v>350000</v>
      </c>
      <c r="S14" s="546">
        <v>353761</v>
      </c>
      <c r="T14" s="547">
        <v>1.0107457142857144</v>
      </c>
    </row>
    <row r="15" spans="1:20" s="577" customFormat="1" ht="42" x14ac:dyDescent="0.25">
      <c r="A15" s="541" t="s">
        <v>64</v>
      </c>
      <c r="B15" s="541" t="s">
        <v>772</v>
      </c>
      <c r="C15" s="541" t="s">
        <v>978</v>
      </c>
      <c r="D15" s="542" t="s">
        <v>70</v>
      </c>
      <c r="E15" s="541" t="s">
        <v>901</v>
      </c>
      <c r="F15" s="541" t="s">
        <v>1003</v>
      </c>
      <c r="G15" s="541" t="s">
        <v>186</v>
      </c>
      <c r="H15" s="543">
        <v>1</v>
      </c>
      <c r="I15" s="542" t="s">
        <v>839</v>
      </c>
      <c r="J15" s="542" t="s">
        <v>1149</v>
      </c>
      <c r="K15" s="544">
        <v>45565</v>
      </c>
      <c r="L15" s="544" t="s">
        <v>887</v>
      </c>
      <c r="M15" s="541"/>
      <c r="N15" s="545" t="s">
        <v>20</v>
      </c>
      <c r="O15" s="545">
        <v>7</v>
      </c>
      <c r="P15" s="545" t="s">
        <v>772</v>
      </c>
      <c r="Q15" s="548">
        <v>1</v>
      </c>
      <c r="R15" s="546">
        <v>5</v>
      </c>
      <c r="S15" s="546">
        <v>1</v>
      </c>
      <c r="T15" s="547">
        <v>0.2</v>
      </c>
    </row>
    <row r="16" spans="1:20" s="577" customFormat="1" ht="63" x14ac:dyDescent="0.25">
      <c r="A16" s="541" t="s">
        <v>64</v>
      </c>
      <c r="B16" s="541" t="s">
        <v>772</v>
      </c>
      <c r="C16" s="541" t="s">
        <v>985</v>
      </c>
      <c r="D16" s="542" t="s">
        <v>70</v>
      </c>
      <c r="E16" s="541" t="s">
        <v>1254</v>
      </c>
      <c r="F16" s="541" t="s">
        <v>1003</v>
      </c>
      <c r="G16" s="541" t="s">
        <v>186</v>
      </c>
      <c r="H16" s="543">
        <v>1</v>
      </c>
      <c r="I16" s="542" t="s">
        <v>839</v>
      </c>
      <c r="J16" s="542" t="s">
        <v>1147</v>
      </c>
      <c r="K16" s="544">
        <v>45565</v>
      </c>
      <c r="L16" s="544" t="s">
        <v>887</v>
      </c>
      <c r="M16" s="541"/>
      <c r="N16" s="545" t="s">
        <v>20</v>
      </c>
      <c r="O16" s="545">
        <v>9</v>
      </c>
      <c r="P16" s="545" t="s">
        <v>772</v>
      </c>
      <c r="Q16" s="548" t="s">
        <v>55</v>
      </c>
      <c r="R16" s="546">
        <v>5</v>
      </c>
      <c r="S16" s="546">
        <v>1</v>
      </c>
      <c r="T16" s="547">
        <v>0.2</v>
      </c>
    </row>
    <row r="17" spans="1:20" s="577" customFormat="1" ht="52.5" x14ac:dyDescent="0.25">
      <c r="A17" s="541" t="s">
        <v>64</v>
      </c>
      <c r="B17" s="541" t="s">
        <v>772</v>
      </c>
      <c r="C17" s="541" t="s">
        <v>352</v>
      </c>
      <c r="D17" s="542" t="s">
        <v>70</v>
      </c>
      <c r="E17" s="541" t="s">
        <v>902</v>
      </c>
      <c r="F17" s="541" t="s">
        <v>906</v>
      </c>
      <c r="G17" s="541" t="s">
        <v>1301</v>
      </c>
      <c r="H17" s="543">
        <v>400</v>
      </c>
      <c r="I17" s="542" t="s">
        <v>839</v>
      </c>
      <c r="J17" s="542" t="s">
        <v>1191</v>
      </c>
      <c r="K17" s="544">
        <v>45565</v>
      </c>
      <c r="L17" s="544" t="s">
        <v>887</v>
      </c>
      <c r="M17" s="541"/>
      <c r="N17" s="545" t="s">
        <v>20</v>
      </c>
      <c r="O17" s="545">
        <v>8</v>
      </c>
      <c r="P17" s="545" t="s">
        <v>772</v>
      </c>
      <c r="Q17" s="548" t="s">
        <v>100</v>
      </c>
      <c r="R17" s="546">
        <v>400</v>
      </c>
      <c r="S17" s="546">
        <v>400</v>
      </c>
      <c r="T17" s="547">
        <v>1</v>
      </c>
    </row>
    <row r="18" spans="1:20" s="577" customFormat="1" ht="73.5" x14ac:dyDescent="0.25">
      <c r="A18" s="541" t="s">
        <v>64</v>
      </c>
      <c r="B18" s="541" t="s">
        <v>432</v>
      </c>
      <c r="C18" s="541" t="s">
        <v>82</v>
      </c>
      <c r="D18" s="542" t="s">
        <v>37</v>
      </c>
      <c r="E18" s="541" t="s">
        <v>432</v>
      </c>
      <c r="F18" s="541" t="s">
        <v>722</v>
      </c>
      <c r="G18" s="541" t="s">
        <v>227</v>
      </c>
      <c r="H18" s="543">
        <v>2054</v>
      </c>
      <c r="I18" s="542" t="s">
        <v>839</v>
      </c>
      <c r="J18" s="542" t="s">
        <v>1190</v>
      </c>
      <c r="K18" s="544">
        <v>45565</v>
      </c>
      <c r="L18" s="544" t="s">
        <v>888</v>
      </c>
      <c r="M18" s="541" t="s">
        <v>884</v>
      </c>
      <c r="N18" s="545" t="s">
        <v>80</v>
      </c>
      <c r="O18" s="545">
        <v>2</v>
      </c>
      <c r="P18" s="545" t="s">
        <v>81</v>
      </c>
      <c r="Q18" s="545" t="s">
        <v>172</v>
      </c>
      <c r="R18" s="546">
        <v>5000</v>
      </c>
      <c r="S18" s="546">
        <v>2054</v>
      </c>
      <c r="T18" s="547">
        <v>0.4108</v>
      </c>
    </row>
    <row r="19" spans="1:20" s="577" customFormat="1" ht="52.5" x14ac:dyDescent="0.25">
      <c r="A19" s="541" t="s">
        <v>64</v>
      </c>
      <c r="B19" s="541" t="s">
        <v>773</v>
      </c>
      <c r="C19" s="541" t="s">
        <v>86</v>
      </c>
      <c r="D19" s="542" t="s">
        <v>70</v>
      </c>
      <c r="E19" s="541" t="s">
        <v>476</v>
      </c>
      <c r="F19" s="541" t="s">
        <v>1041</v>
      </c>
      <c r="G19" s="541" t="s">
        <v>186</v>
      </c>
      <c r="H19" s="543">
        <v>1</v>
      </c>
      <c r="I19" s="542" t="s">
        <v>839</v>
      </c>
      <c r="J19" s="542" t="s">
        <v>1150</v>
      </c>
      <c r="K19" s="544">
        <v>45565</v>
      </c>
      <c r="L19" s="544" t="s">
        <v>887</v>
      </c>
      <c r="M19" s="541" t="s">
        <v>72</v>
      </c>
      <c r="N19" s="545" t="s">
        <v>24</v>
      </c>
      <c r="O19" s="545">
        <v>11</v>
      </c>
      <c r="P19" s="545" t="s">
        <v>85</v>
      </c>
      <c r="Q19" s="545" t="s">
        <v>182</v>
      </c>
      <c r="R19" s="546">
        <v>5</v>
      </c>
      <c r="S19" s="546">
        <v>1</v>
      </c>
      <c r="T19" s="547">
        <v>0.2</v>
      </c>
    </row>
    <row r="20" spans="1:20" s="577" customFormat="1" ht="63" x14ac:dyDescent="0.25">
      <c r="A20" s="541" t="s">
        <v>64</v>
      </c>
      <c r="B20" s="541" t="s">
        <v>773</v>
      </c>
      <c r="C20" s="541" t="s">
        <v>86</v>
      </c>
      <c r="D20" s="542" t="s">
        <v>70</v>
      </c>
      <c r="E20" s="541" t="s">
        <v>477</v>
      </c>
      <c r="F20" s="541" t="s">
        <v>724</v>
      </c>
      <c r="G20" s="541" t="s">
        <v>1300</v>
      </c>
      <c r="H20" s="543">
        <v>72000</v>
      </c>
      <c r="I20" s="542" t="s">
        <v>839</v>
      </c>
      <c r="J20" s="542" t="s">
        <v>1151</v>
      </c>
      <c r="K20" s="544">
        <v>45565</v>
      </c>
      <c r="L20" s="544" t="s">
        <v>887</v>
      </c>
      <c r="M20" s="541" t="s">
        <v>72</v>
      </c>
      <c r="N20" s="545" t="s">
        <v>24</v>
      </c>
      <c r="O20" s="545">
        <v>11</v>
      </c>
      <c r="P20" s="545" t="s">
        <v>85</v>
      </c>
      <c r="Q20" s="545" t="s">
        <v>182</v>
      </c>
      <c r="R20" s="546">
        <v>72000</v>
      </c>
      <c r="S20" s="546">
        <v>72000</v>
      </c>
      <c r="T20" s="547">
        <v>1</v>
      </c>
    </row>
    <row r="21" spans="1:20" s="577" customFormat="1" ht="105" x14ac:dyDescent="0.25">
      <c r="A21" s="541" t="s">
        <v>64</v>
      </c>
      <c r="B21" s="541" t="s">
        <v>433</v>
      </c>
      <c r="C21" s="541" t="s">
        <v>90</v>
      </c>
      <c r="D21" s="542" t="s">
        <v>89</v>
      </c>
      <c r="E21" s="541" t="s">
        <v>433</v>
      </c>
      <c r="F21" s="541" t="s">
        <v>1042</v>
      </c>
      <c r="G21" s="541" t="s">
        <v>186</v>
      </c>
      <c r="H21" s="543">
        <v>1</v>
      </c>
      <c r="I21" s="542" t="s">
        <v>839</v>
      </c>
      <c r="J21" s="542" t="s">
        <v>1152</v>
      </c>
      <c r="K21" s="544">
        <v>45565</v>
      </c>
      <c r="L21" s="544" t="s">
        <v>888</v>
      </c>
      <c r="M21" s="541" t="s">
        <v>91</v>
      </c>
      <c r="N21" s="545" t="s">
        <v>12</v>
      </c>
      <c r="O21" s="549" t="s">
        <v>688</v>
      </c>
      <c r="P21" s="545" t="s">
        <v>88</v>
      </c>
      <c r="Q21" s="545" t="s">
        <v>183</v>
      </c>
      <c r="R21" s="546">
        <v>5</v>
      </c>
      <c r="S21" s="546">
        <v>1</v>
      </c>
      <c r="T21" s="547">
        <v>0.2</v>
      </c>
    </row>
    <row r="22" spans="1:20" s="577" customFormat="1" ht="42" x14ac:dyDescent="0.25">
      <c r="A22" s="541" t="s">
        <v>64</v>
      </c>
      <c r="B22" s="541" t="s">
        <v>433</v>
      </c>
      <c r="C22" s="541" t="s">
        <v>358</v>
      </c>
      <c r="D22" s="542" t="s">
        <v>70</v>
      </c>
      <c r="E22" s="541" t="s">
        <v>900</v>
      </c>
      <c r="F22" s="541" t="s">
        <v>907</v>
      </c>
      <c r="G22" s="541" t="s">
        <v>908</v>
      </c>
      <c r="H22" s="543">
        <v>8</v>
      </c>
      <c r="I22" s="542" t="s">
        <v>839</v>
      </c>
      <c r="J22" s="542" t="s">
        <v>1153</v>
      </c>
      <c r="K22" s="544">
        <v>45565</v>
      </c>
      <c r="L22" s="544" t="s">
        <v>887</v>
      </c>
      <c r="M22" s="541" t="s">
        <v>1202</v>
      </c>
      <c r="N22" s="545" t="s">
        <v>16</v>
      </c>
      <c r="O22" s="545">
        <v>14</v>
      </c>
      <c r="P22" s="545" t="s">
        <v>433</v>
      </c>
      <c r="Q22" s="545" t="s">
        <v>183</v>
      </c>
      <c r="R22" s="546">
        <v>25</v>
      </c>
      <c r="S22" s="546">
        <v>8</v>
      </c>
      <c r="T22" s="547">
        <v>0.32</v>
      </c>
    </row>
    <row r="23" spans="1:20" s="577" customFormat="1" ht="42" x14ac:dyDescent="0.25">
      <c r="A23" s="541" t="s">
        <v>64</v>
      </c>
      <c r="B23" s="541" t="s">
        <v>433</v>
      </c>
      <c r="C23" s="541" t="s">
        <v>356</v>
      </c>
      <c r="D23" s="542" t="s">
        <v>89</v>
      </c>
      <c r="E23" s="541" t="s">
        <v>899</v>
      </c>
      <c r="F23" s="541" t="s">
        <v>1004</v>
      </c>
      <c r="G23" s="541" t="s">
        <v>186</v>
      </c>
      <c r="H23" s="543">
        <v>1</v>
      </c>
      <c r="I23" s="542" t="s">
        <v>839</v>
      </c>
      <c r="J23" s="542" t="s">
        <v>1152</v>
      </c>
      <c r="K23" s="544">
        <v>45565</v>
      </c>
      <c r="L23" s="544" t="s">
        <v>887</v>
      </c>
      <c r="M23" s="541" t="s">
        <v>1091</v>
      </c>
      <c r="N23" s="545" t="s">
        <v>16</v>
      </c>
      <c r="O23" s="545">
        <v>12</v>
      </c>
      <c r="P23" s="545" t="s">
        <v>433</v>
      </c>
      <c r="Q23" s="548" t="s">
        <v>87</v>
      </c>
      <c r="R23" s="546">
        <v>5</v>
      </c>
      <c r="S23" s="546">
        <v>1</v>
      </c>
      <c r="T23" s="547">
        <v>0.2</v>
      </c>
    </row>
    <row r="24" spans="1:20" s="577" customFormat="1" ht="84" x14ac:dyDescent="0.25">
      <c r="A24" s="541" t="s">
        <v>64</v>
      </c>
      <c r="B24" s="541" t="s">
        <v>434</v>
      </c>
      <c r="C24" s="541" t="s">
        <v>93</v>
      </c>
      <c r="D24" s="542" t="s">
        <v>37</v>
      </c>
      <c r="E24" s="541" t="s">
        <v>434</v>
      </c>
      <c r="F24" s="541" t="s">
        <v>1195</v>
      </c>
      <c r="G24" s="541" t="s">
        <v>228</v>
      </c>
      <c r="H24" s="543">
        <v>3790</v>
      </c>
      <c r="I24" s="542" t="s">
        <v>839</v>
      </c>
      <c r="J24" s="542" t="s">
        <v>1194</v>
      </c>
      <c r="K24" s="544">
        <v>45565</v>
      </c>
      <c r="L24" s="544" t="s">
        <v>888</v>
      </c>
      <c r="M24" s="541" t="s">
        <v>94</v>
      </c>
      <c r="N24" s="545" t="s">
        <v>16</v>
      </c>
      <c r="O24" s="545">
        <v>4</v>
      </c>
      <c r="P24" s="545" t="s">
        <v>92</v>
      </c>
      <c r="Q24" s="545" t="s">
        <v>177</v>
      </c>
      <c r="R24" s="546">
        <v>10000</v>
      </c>
      <c r="S24" s="546">
        <v>3790</v>
      </c>
      <c r="T24" s="547">
        <v>0.379</v>
      </c>
    </row>
    <row r="25" spans="1:20" s="577" customFormat="1" ht="84" x14ac:dyDescent="0.25">
      <c r="A25" s="541" t="s">
        <v>64</v>
      </c>
      <c r="B25" s="541" t="s">
        <v>434</v>
      </c>
      <c r="C25" s="541" t="s">
        <v>348</v>
      </c>
      <c r="D25" s="542" t="s">
        <v>70</v>
      </c>
      <c r="E25" s="541" t="s">
        <v>903</v>
      </c>
      <c r="F25" s="541" t="s">
        <v>1043</v>
      </c>
      <c r="G25" s="541" t="s">
        <v>904</v>
      </c>
      <c r="H25" s="543">
        <v>1</v>
      </c>
      <c r="I25" s="542" t="s">
        <v>839</v>
      </c>
      <c r="J25" s="542" t="s">
        <v>1158</v>
      </c>
      <c r="K25" s="544">
        <v>45565</v>
      </c>
      <c r="L25" s="544" t="s">
        <v>887</v>
      </c>
      <c r="M25" s="541" t="s">
        <v>186</v>
      </c>
      <c r="N25" s="545" t="s">
        <v>16</v>
      </c>
      <c r="O25" s="545">
        <v>4</v>
      </c>
      <c r="P25" s="545" t="s">
        <v>434</v>
      </c>
      <c r="Q25" s="550" t="s">
        <v>177</v>
      </c>
      <c r="R25" s="546">
        <v>5</v>
      </c>
      <c r="S25" s="546">
        <v>1</v>
      </c>
      <c r="T25" s="547">
        <v>0.2</v>
      </c>
    </row>
    <row r="26" spans="1:20" s="577" customFormat="1" ht="63" x14ac:dyDescent="0.25">
      <c r="A26" s="541" t="s">
        <v>64</v>
      </c>
      <c r="B26" s="541" t="s">
        <v>435</v>
      </c>
      <c r="C26" s="541" t="s">
        <v>98</v>
      </c>
      <c r="D26" s="542" t="s">
        <v>61</v>
      </c>
      <c r="E26" s="541" t="s">
        <v>435</v>
      </c>
      <c r="F26" s="541" t="s">
        <v>727</v>
      </c>
      <c r="G26" s="541" t="s">
        <v>198</v>
      </c>
      <c r="H26" s="543">
        <v>1</v>
      </c>
      <c r="I26" s="542" t="s">
        <v>839</v>
      </c>
      <c r="J26" s="542" t="s">
        <v>1154</v>
      </c>
      <c r="K26" s="544">
        <v>45565</v>
      </c>
      <c r="L26" s="544" t="s">
        <v>889</v>
      </c>
      <c r="M26" s="541" t="s">
        <v>99</v>
      </c>
      <c r="N26" s="545" t="s">
        <v>95</v>
      </c>
      <c r="O26" s="545">
        <v>6</v>
      </c>
      <c r="P26" s="545" t="s">
        <v>96</v>
      </c>
      <c r="Q26" s="551" t="s">
        <v>170</v>
      </c>
      <c r="R26" s="546">
        <v>5</v>
      </c>
      <c r="S26" s="546">
        <v>1</v>
      </c>
      <c r="T26" s="547">
        <v>0.2</v>
      </c>
    </row>
    <row r="27" spans="1:20" s="577" customFormat="1" ht="42" x14ac:dyDescent="0.25">
      <c r="A27" s="552" t="s">
        <v>152</v>
      </c>
      <c r="B27" s="552" t="s">
        <v>774</v>
      </c>
      <c r="C27" s="552" t="s">
        <v>157</v>
      </c>
      <c r="D27" s="553" t="s">
        <v>156</v>
      </c>
      <c r="E27" s="552" t="s">
        <v>499</v>
      </c>
      <c r="F27" s="552" t="s">
        <v>232</v>
      </c>
      <c r="G27" s="552" t="s">
        <v>229</v>
      </c>
      <c r="H27" s="554">
        <v>28</v>
      </c>
      <c r="I27" s="553" t="s">
        <v>839</v>
      </c>
      <c r="J27" s="553" t="s">
        <v>1071</v>
      </c>
      <c r="K27" s="555">
        <v>45565</v>
      </c>
      <c r="L27" s="555" t="s">
        <v>887</v>
      </c>
      <c r="M27" s="552" t="s">
        <v>232</v>
      </c>
      <c r="N27" s="552" t="s">
        <v>80</v>
      </c>
      <c r="O27" s="552">
        <v>4</v>
      </c>
      <c r="P27" s="552" t="s">
        <v>155</v>
      </c>
      <c r="Q27" s="552" t="s">
        <v>154</v>
      </c>
      <c r="R27" s="556">
        <v>50</v>
      </c>
      <c r="S27" s="557">
        <v>28</v>
      </c>
      <c r="T27" s="558">
        <v>0.56000000000000005</v>
      </c>
    </row>
    <row r="28" spans="1:20" s="577" customFormat="1" ht="52.5" x14ac:dyDescent="0.25">
      <c r="A28" s="552" t="s">
        <v>152</v>
      </c>
      <c r="B28" s="552" t="s">
        <v>774</v>
      </c>
      <c r="C28" s="552" t="s">
        <v>157</v>
      </c>
      <c r="D28" s="553" t="s">
        <v>156</v>
      </c>
      <c r="E28" s="552" t="s">
        <v>498</v>
      </c>
      <c r="F28" s="552" t="s">
        <v>730</v>
      </c>
      <c r="G28" s="552" t="s">
        <v>186</v>
      </c>
      <c r="H28" s="554">
        <v>1</v>
      </c>
      <c r="I28" s="553" t="s">
        <v>839</v>
      </c>
      <c r="J28" s="553" t="s">
        <v>1120</v>
      </c>
      <c r="K28" s="555">
        <v>45565</v>
      </c>
      <c r="L28" s="555" t="s">
        <v>888</v>
      </c>
      <c r="M28" s="552" t="s">
        <v>72</v>
      </c>
      <c r="N28" s="552" t="s">
        <v>80</v>
      </c>
      <c r="O28" s="552">
        <v>3</v>
      </c>
      <c r="P28" s="552" t="s">
        <v>155</v>
      </c>
      <c r="Q28" s="552" t="s">
        <v>154</v>
      </c>
      <c r="R28" s="556">
        <v>5</v>
      </c>
      <c r="S28" s="557">
        <v>1</v>
      </c>
      <c r="T28" s="558">
        <v>0.2</v>
      </c>
    </row>
    <row r="29" spans="1:20" s="577" customFormat="1" ht="52.5" x14ac:dyDescent="0.25">
      <c r="A29" s="552" t="s">
        <v>152</v>
      </c>
      <c r="B29" s="552" t="s">
        <v>436</v>
      </c>
      <c r="C29" s="552" t="s">
        <v>160</v>
      </c>
      <c r="D29" s="553" t="s">
        <v>156</v>
      </c>
      <c r="E29" s="552" t="s">
        <v>436</v>
      </c>
      <c r="F29" s="552" t="s">
        <v>716</v>
      </c>
      <c r="G29" s="552" t="s">
        <v>728</v>
      </c>
      <c r="H29" s="554">
        <v>257</v>
      </c>
      <c r="I29" s="553" t="s">
        <v>839</v>
      </c>
      <c r="J29" s="553" t="s">
        <v>1121</v>
      </c>
      <c r="K29" s="555">
        <v>45565</v>
      </c>
      <c r="L29" s="555" t="s">
        <v>887</v>
      </c>
      <c r="M29" s="552" t="s">
        <v>72</v>
      </c>
      <c r="N29" s="552" t="s">
        <v>24</v>
      </c>
      <c r="O29" s="552">
        <v>9</v>
      </c>
      <c r="P29" s="552" t="s">
        <v>159</v>
      </c>
      <c r="Q29" s="552" t="s">
        <v>158</v>
      </c>
      <c r="R29" s="556">
        <v>500</v>
      </c>
      <c r="S29" s="557">
        <v>257</v>
      </c>
      <c r="T29" s="558">
        <v>0.51400000000000001</v>
      </c>
    </row>
    <row r="30" spans="1:20" s="577" customFormat="1" ht="73.5" x14ac:dyDescent="0.25">
      <c r="A30" s="552" t="s">
        <v>152</v>
      </c>
      <c r="B30" s="552" t="s">
        <v>437</v>
      </c>
      <c r="C30" s="552" t="s">
        <v>162</v>
      </c>
      <c r="D30" s="553" t="s">
        <v>156</v>
      </c>
      <c r="E30" s="552" t="s">
        <v>437</v>
      </c>
      <c r="F30" s="552" t="s">
        <v>729</v>
      </c>
      <c r="G30" s="552" t="s">
        <v>1303</v>
      </c>
      <c r="H30" s="554">
        <v>84000</v>
      </c>
      <c r="I30" s="553" t="s">
        <v>839</v>
      </c>
      <c r="J30" s="553" t="s">
        <v>1130</v>
      </c>
      <c r="K30" s="555">
        <v>45565</v>
      </c>
      <c r="L30" s="555" t="s">
        <v>887</v>
      </c>
      <c r="M30" s="552" t="s">
        <v>72</v>
      </c>
      <c r="N30" s="552" t="s">
        <v>12</v>
      </c>
      <c r="O30" s="552">
        <v>8</v>
      </c>
      <c r="P30" s="552" t="s">
        <v>161</v>
      </c>
      <c r="Q30" s="552" t="s">
        <v>55</v>
      </c>
      <c r="R30" s="556">
        <v>84000</v>
      </c>
      <c r="S30" s="557">
        <v>84000</v>
      </c>
      <c r="T30" s="558">
        <v>1</v>
      </c>
    </row>
    <row r="31" spans="1:20" s="577" customFormat="1" ht="105" x14ac:dyDescent="0.25">
      <c r="A31" s="552" t="s">
        <v>152</v>
      </c>
      <c r="B31" s="552" t="s">
        <v>438</v>
      </c>
      <c r="C31" s="552" t="s">
        <v>98</v>
      </c>
      <c r="D31" s="553" t="s">
        <v>156</v>
      </c>
      <c r="E31" s="552" t="s">
        <v>438</v>
      </c>
      <c r="F31" s="552" t="s">
        <v>727</v>
      </c>
      <c r="G31" s="552" t="s">
        <v>198</v>
      </c>
      <c r="H31" s="554">
        <v>1</v>
      </c>
      <c r="I31" s="553" t="s">
        <v>839</v>
      </c>
      <c r="J31" s="553" t="s">
        <v>1129</v>
      </c>
      <c r="K31" s="555">
        <v>45565</v>
      </c>
      <c r="L31" s="555" t="s">
        <v>889</v>
      </c>
      <c r="M31" s="552" t="s">
        <v>151</v>
      </c>
      <c r="N31" s="552" t="s">
        <v>65</v>
      </c>
      <c r="O31" s="559" t="s">
        <v>757</v>
      </c>
      <c r="P31" s="552" t="s">
        <v>163</v>
      </c>
      <c r="Q31" s="560" t="s">
        <v>170</v>
      </c>
      <c r="R31" s="556">
        <v>5</v>
      </c>
      <c r="S31" s="557">
        <v>1</v>
      </c>
      <c r="T31" s="558">
        <v>0.2</v>
      </c>
    </row>
    <row r="32" spans="1:20" s="577" customFormat="1" ht="63" x14ac:dyDescent="0.25">
      <c r="A32" s="541" t="s">
        <v>116</v>
      </c>
      <c r="B32" s="541" t="s">
        <v>440</v>
      </c>
      <c r="C32" s="541" t="s">
        <v>121</v>
      </c>
      <c r="D32" s="542" t="s">
        <v>125</v>
      </c>
      <c r="E32" s="541" t="s">
        <v>440</v>
      </c>
      <c r="F32" s="541" t="s">
        <v>741</v>
      </c>
      <c r="G32" s="541" t="s">
        <v>229</v>
      </c>
      <c r="H32" s="543">
        <v>429</v>
      </c>
      <c r="I32" s="542" t="s">
        <v>839</v>
      </c>
      <c r="J32" s="542" t="s">
        <v>1196</v>
      </c>
      <c r="K32" s="544">
        <v>45565</v>
      </c>
      <c r="L32" s="544" t="s">
        <v>888</v>
      </c>
      <c r="M32" s="541" t="s">
        <v>122</v>
      </c>
      <c r="N32" s="541" t="s">
        <v>119</v>
      </c>
      <c r="O32" s="561" t="s">
        <v>760</v>
      </c>
      <c r="P32" s="541" t="s">
        <v>120</v>
      </c>
      <c r="Q32" s="541" t="s">
        <v>118</v>
      </c>
      <c r="R32" s="562">
        <v>1250</v>
      </c>
      <c r="S32" s="563">
        <v>429</v>
      </c>
      <c r="T32" s="564">
        <v>0.34320000000000001</v>
      </c>
    </row>
    <row r="33" spans="1:20" s="577" customFormat="1" ht="63" x14ac:dyDescent="0.25">
      <c r="A33" s="541" t="s">
        <v>116</v>
      </c>
      <c r="B33" s="541" t="s">
        <v>441</v>
      </c>
      <c r="C33" s="541" t="s">
        <v>98</v>
      </c>
      <c r="D33" s="542" t="s">
        <v>125</v>
      </c>
      <c r="E33" s="541" t="s">
        <v>441</v>
      </c>
      <c r="F33" s="541" t="s">
        <v>727</v>
      </c>
      <c r="G33" s="541" t="s">
        <v>198</v>
      </c>
      <c r="H33" s="543">
        <v>1</v>
      </c>
      <c r="I33" s="542" t="s">
        <v>839</v>
      </c>
      <c r="J33" s="542" t="s">
        <v>1162</v>
      </c>
      <c r="K33" s="544">
        <v>45565</v>
      </c>
      <c r="L33" s="544" t="s">
        <v>889</v>
      </c>
      <c r="M33" s="541" t="s">
        <v>99</v>
      </c>
      <c r="N33" s="541" t="s">
        <v>80</v>
      </c>
      <c r="O33" s="561" t="s">
        <v>759</v>
      </c>
      <c r="P33" s="541" t="s">
        <v>123</v>
      </c>
      <c r="Q33" s="565" t="s">
        <v>176</v>
      </c>
      <c r="R33" s="562">
        <v>5</v>
      </c>
      <c r="S33" s="563">
        <v>1</v>
      </c>
      <c r="T33" s="564">
        <v>0.2</v>
      </c>
    </row>
    <row r="34" spans="1:20" s="577" customFormat="1" ht="52.5" x14ac:dyDescent="0.25">
      <c r="A34" s="541" t="s">
        <v>116</v>
      </c>
      <c r="B34" s="541" t="s">
        <v>776</v>
      </c>
      <c r="C34" s="541" t="s">
        <v>204</v>
      </c>
      <c r="D34" s="542" t="s">
        <v>10</v>
      </c>
      <c r="E34" s="541" t="s">
        <v>487</v>
      </c>
      <c r="F34" s="541" t="s">
        <v>742</v>
      </c>
      <c r="G34" s="541" t="s">
        <v>186</v>
      </c>
      <c r="H34" s="543">
        <v>1</v>
      </c>
      <c r="I34" s="542" t="s">
        <v>839</v>
      </c>
      <c r="J34" s="542" t="s">
        <v>1163</v>
      </c>
      <c r="K34" s="544">
        <v>45565</v>
      </c>
      <c r="L34" s="544" t="s">
        <v>888</v>
      </c>
      <c r="M34" s="541" t="s">
        <v>42</v>
      </c>
      <c r="N34" s="541" t="s">
        <v>24</v>
      </c>
      <c r="O34" s="541">
        <v>3</v>
      </c>
      <c r="P34" s="541" t="s">
        <v>124</v>
      </c>
      <c r="Q34" s="541" t="s">
        <v>55</v>
      </c>
      <c r="R34" s="562">
        <v>5</v>
      </c>
      <c r="S34" s="563">
        <v>1</v>
      </c>
      <c r="T34" s="564">
        <v>0.2</v>
      </c>
    </row>
    <row r="35" spans="1:20" s="577" customFormat="1" ht="84" x14ac:dyDescent="0.25">
      <c r="A35" s="541" t="s">
        <v>116</v>
      </c>
      <c r="B35" s="541" t="s">
        <v>776</v>
      </c>
      <c r="C35" s="541" t="s">
        <v>204</v>
      </c>
      <c r="D35" s="542" t="s">
        <v>10</v>
      </c>
      <c r="E35" s="541" t="s">
        <v>489</v>
      </c>
      <c r="F35" s="541" t="s">
        <v>866</v>
      </c>
      <c r="G35" s="541" t="s">
        <v>1044</v>
      </c>
      <c r="H35" s="543">
        <v>5063</v>
      </c>
      <c r="I35" s="542" t="s">
        <v>839</v>
      </c>
      <c r="J35" s="542" t="s">
        <v>1296</v>
      </c>
      <c r="K35" s="544">
        <v>45565</v>
      </c>
      <c r="L35" s="544" t="s">
        <v>888</v>
      </c>
      <c r="M35" s="541" t="s">
        <v>42</v>
      </c>
      <c r="N35" s="541" t="s">
        <v>24</v>
      </c>
      <c r="O35" s="541">
        <v>3</v>
      </c>
      <c r="P35" s="541" t="s">
        <v>124</v>
      </c>
      <c r="Q35" s="541" t="s">
        <v>55</v>
      </c>
      <c r="R35" s="562">
        <v>10000</v>
      </c>
      <c r="S35" s="563">
        <v>5063</v>
      </c>
      <c r="T35" s="564">
        <v>0.50629999999999997</v>
      </c>
    </row>
    <row r="36" spans="1:20" s="577" customFormat="1" ht="52.5" x14ac:dyDescent="0.25">
      <c r="A36" s="541" t="s">
        <v>116</v>
      </c>
      <c r="B36" s="541" t="s">
        <v>776</v>
      </c>
      <c r="C36" s="541" t="s">
        <v>204</v>
      </c>
      <c r="D36" s="542" t="s">
        <v>10</v>
      </c>
      <c r="E36" s="541" t="s">
        <v>488</v>
      </c>
      <c r="F36" s="541" t="s">
        <v>744</v>
      </c>
      <c r="G36" s="541" t="s">
        <v>203</v>
      </c>
      <c r="H36" s="566">
        <v>8280000000000</v>
      </c>
      <c r="I36" s="542" t="s">
        <v>839</v>
      </c>
      <c r="J36" s="542" t="s">
        <v>1297</v>
      </c>
      <c r="K36" s="544">
        <v>45565</v>
      </c>
      <c r="L36" s="544" t="s">
        <v>888</v>
      </c>
      <c r="M36" s="541" t="s">
        <v>42</v>
      </c>
      <c r="N36" s="541" t="s">
        <v>24</v>
      </c>
      <c r="O36" s="541">
        <v>3</v>
      </c>
      <c r="P36" s="541" t="s">
        <v>124</v>
      </c>
      <c r="Q36" s="541" t="s">
        <v>55</v>
      </c>
      <c r="R36" s="567">
        <v>41250000000000</v>
      </c>
      <c r="S36" s="568">
        <v>8280000000000</v>
      </c>
      <c r="T36" s="564">
        <v>0.20072727272727273</v>
      </c>
    </row>
    <row r="37" spans="1:20" s="577" customFormat="1" ht="73.5" x14ac:dyDescent="0.25">
      <c r="A37" s="552" t="s">
        <v>126</v>
      </c>
      <c r="B37" s="552" t="s">
        <v>490</v>
      </c>
      <c r="C37" s="552" t="s">
        <v>131</v>
      </c>
      <c r="D37" s="553" t="s">
        <v>130</v>
      </c>
      <c r="E37" s="552" t="s">
        <v>867</v>
      </c>
      <c r="F37" s="552" t="s">
        <v>731</v>
      </c>
      <c r="G37" s="552" t="s">
        <v>186</v>
      </c>
      <c r="H37" s="554">
        <v>1</v>
      </c>
      <c r="I37" s="553" t="s">
        <v>839</v>
      </c>
      <c r="J37" s="553" t="s">
        <v>1171</v>
      </c>
      <c r="K37" s="555">
        <v>45565</v>
      </c>
      <c r="L37" s="555" t="s">
        <v>888</v>
      </c>
      <c r="M37" s="552" t="s">
        <v>132</v>
      </c>
      <c r="N37" s="552" t="s">
        <v>128</v>
      </c>
      <c r="O37" s="559" t="s">
        <v>762</v>
      </c>
      <c r="P37" s="552" t="s">
        <v>129</v>
      </c>
      <c r="Q37" s="552" t="s">
        <v>55</v>
      </c>
      <c r="R37" s="556">
        <v>5</v>
      </c>
      <c r="S37" s="557">
        <v>1</v>
      </c>
      <c r="T37" s="558">
        <v>0.2</v>
      </c>
    </row>
    <row r="38" spans="1:20" s="577" customFormat="1" ht="73.5" x14ac:dyDescent="0.25">
      <c r="A38" s="552" t="s">
        <v>126</v>
      </c>
      <c r="B38" s="552" t="s">
        <v>490</v>
      </c>
      <c r="C38" s="552" t="s">
        <v>131</v>
      </c>
      <c r="D38" s="553" t="s">
        <v>130</v>
      </c>
      <c r="E38" s="552" t="s">
        <v>868</v>
      </c>
      <c r="F38" s="552" t="s">
        <v>872</v>
      </c>
      <c r="G38" s="552" t="s">
        <v>1304</v>
      </c>
      <c r="H38" s="554">
        <v>134</v>
      </c>
      <c r="I38" s="553" t="s">
        <v>839</v>
      </c>
      <c r="J38" s="553" t="s">
        <v>1172</v>
      </c>
      <c r="K38" s="555">
        <v>45565</v>
      </c>
      <c r="L38" s="555" t="s">
        <v>887</v>
      </c>
      <c r="M38" s="552" t="s">
        <v>132</v>
      </c>
      <c r="N38" s="552" t="s">
        <v>128</v>
      </c>
      <c r="O38" s="559" t="s">
        <v>762</v>
      </c>
      <c r="P38" s="552" t="s">
        <v>129</v>
      </c>
      <c r="Q38" s="552" t="s">
        <v>55</v>
      </c>
      <c r="R38" s="556">
        <v>134</v>
      </c>
      <c r="S38" s="557">
        <v>134</v>
      </c>
      <c r="T38" s="558">
        <v>1</v>
      </c>
    </row>
    <row r="39" spans="1:20" s="577" customFormat="1" ht="73.5" x14ac:dyDescent="0.25">
      <c r="A39" s="552" t="s">
        <v>126</v>
      </c>
      <c r="B39" s="552" t="s">
        <v>490</v>
      </c>
      <c r="C39" s="552" t="s">
        <v>131</v>
      </c>
      <c r="D39" s="553" t="s">
        <v>130</v>
      </c>
      <c r="E39" s="552" t="s">
        <v>869</v>
      </c>
      <c r="F39" s="552" t="s">
        <v>873</v>
      </c>
      <c r="G39" s="552" t="s">
        <v>1091</v>
      </c>
      <c r="H39" s="554">
        <v>1</v>
      </c>
      <c r="I39" s="553" t="s">
        <v>839</v>
      </c>
      <c r="J39" s="553" t="s">
        <v>1172</v>
      </c>
      <c r="K39" s="555">
        <v>45565</v>
      </c>
      <c r="L39" s="555" t="s">
        <v>887</v>
      </c>
      <c r="M39" s="552" t="s">
        <v>132</v>
      </c>
      <c r="N39" s="552" t="s">
        <v>128</v>
      </c>
      <c r="O39" s="559" t="s">
        <v>762</v>
      </c>
      <c r="P39" s="552" t="s">
        <v>129</v>
      </c>
      <c r="Q39" s="552" t="s">
        <v>55</v>
      </c>
      <c r="R39" s="556">
        <v>5</v>
      </c>
      <c r="S39" s="557">
        <v>1</v>
      </c>
      <c r="T39" s="558">
        <v>0.2</v>
      </c>
    </row>
    <row r="40" spans="1:20" s="577" customFormat="1" ht="52.5" x14ac:dyDescent="0.25">
      <c r="A40" s="552" t="s">
        <v>126</v>
      </c>
      <c r="B40" s="552" t="s">
        <v>491</v>
      </c>
      <c r="C40" s="552" t="s">
        <v>134</v>
      </c>
      <c r="D40" s="553" t="s">
        <v>130</v>
      </c>
      <c r="E40" s="552" t="s">
        <v>491</v>
      </c>
      <c r="F40" s="552" t="s">
        <v>732</v>
      </c>
      <c r="G40" s="552" t="s">
        <v>205</v>
      </c>
      <c r="H40" s="554">
        <v>462</v>
      </c>
      <c r="I40" s="553" t="s">
        <v>839</v>
      </c>
      <c r="J40" s="553" t="s">
        <v>1173</v>
      </c>
      <c r="K40" s="555">
        <v>45565</v>
      </c>
      <c r="L40" s="555" t="s">
        <v>887</v>
      </c>
      <c r="M40" s="552" t="s">
        <v>135</v>
      </c>
      <c r="N40" s="552" t="s">
        <v>80</v>
      </c>
      <c r="O40" s="559" t="s">
        <v>761</v>
      </c>
      <c r="P40" s="552" t="s">
        <v>133</v>
      </c>
      <c r="Q40" s="552">
        <v>1</v>
      </c>
      <c r="R40" s="556">
        <v>1000</v>
      </c>
      <c r="S40" s="557">
        <v>462</v>
      </c>
      <c r="T40" s="558">
        <v>0.46200000000000002</v>
      </c>
    </row>
    <row r="41" spans="1:20" s="577" customFormat="1" ht="73.5" x14ac:dyDescent="0.25">
      <c r="A41" s="552" t="s">
        <v>126</v>
      </c>
      <c r="B41" s="552" t="s">
        <v>492</v>
      </c>
      <c r="C41" s="552" t="s">
        <v>138</v>
      </c>
      <c r="D41" s="553" t="s">
        <v>130</v>
      </c>
      <c r="E41" s="552" t="s">
        <v>492</v>
      </c>
      <c r="F41" s="552" t="s">
        <v>733</v>
      </c>
      <c r="G41" s="552" t="s">
        <v>206</v>
      </c>
      <c r="H41" s="554">
        <v>3171</v>
      </c>
      <c r="I41" s="553" t="s">
        <v>839</v>
      </c>
      <c r="J41" s="553" t="s">
        <v>1174</v>
      </c>
      <c r="K41" s="555">
        <v>45565</v>
      </c>
      <c r="L41" s="555" t="s">
        <v>888</v>
      </c>
      <c r="M41" s="552" t="s">
        <v>207</v>
      </c>
      <c r="N41" s="552" t="s">
        <v>119</v>
      </c>
      <c r="O41" s="559" t="s">
        <v>758</v>
      </c>
      <c r="P41" s="552" t="s">
        <v>137</v>
      </c>
      <c r="Q41" s="552" t="s">
        <v>136</v>
      </c>
      <c r="R41" s="556">
        <v>3771</v>
      </c>
      <c r="S41" s="557">
        <v>3171</v>
      </c>
      <c r="T41" s="558">
        <v>0.84089101034208436</v>
      </c>
    </row>
    <row r="42" spans="1:20" s="577" customFormat="1" ht="52.5" x14ac:dyDescent="0.25">
      <c r="A42" s="552" t="s">
        <v>126</v>
      </c>
      <c r="B42" s="552" t="s">
        <v>493</v>
      </c>
      <c r="C42" s="552" t="s">
        <v>141</v>
      </c>
      <c r="D42" s="553" t="s">
        <v>130</v>
      </c>
      <c r="E42" s="552" t="s">
        <v>493</v>
      </c>
      <c r="F42" s="552" t="s">
        <v>734</v>
      </c>
      <c r="G42" s="552" t="s">
        <v>208</v>
      </c>
      <c r="H42" s="554">
        <v>462</v>
      </c>
      <c r="I42" s="553" t="s">
        <v>839</v>
      </c>
      <c r="J42" s="553" t="s">
        <v>1175</v>
      </c>
      <c r="K42" s="555">
        <v>45565</v>
      </c>
      <c r="L42" s="555" t="s">
        <v>887</v>
      </c>
      <c r="M42" s="552" t="s">
        <v>142</v>
      </c>
      <c r="N42" s="552" t="s">
        <v>497</v>
      </c>
      <c r="O42" s="552">
        <v>8</v>
      </c>
      <c r="P42" s="552" t="s">
        <v>140</v>
      </c>
      <c r="Q42" s="552" t="s">
        <v>139</v>
      </c>
      <c r="R42" s="556">
        <v>1000</v>
      </c>
      <c r="S42" s="557">
        <v>462</v>
      </c>
      <c r="T42" s="558">
        <v>0.46200000000000002</v>
      </c>
    </row>
    <row r="43" spans="1:20" s="577" customFormat="1" ht="52.5" x14ac:dyDescent="0.25">
      <c r="A43" s="552" t="s">
        <v>126</v>
      </c>
      <c r="B43" s="552" t="s">
        <v>494</v>
      </c>
      <c r="C43" s="552" t="s">
        <v>144</v>
      </c>
      <c r="D43" s="553" t="s">
        <v>848</v>
      </c>
      <c r="E43" s="552" t="s">
        <v>494</v>
      </c>
      <c r="F43" s="552" t="s">
        <v>735</v>
      </c>
      <c r="G43" s="552" t="s">
        <v>209</v>
      </c>
      <c r="H43" s="554">
        <v>2</v>
      </c>
      <c r="I43" s="553" t="s">
        <v>1073</v>
      </c>
      <c r="J43" s="553" t="s">
        <v>1197</v>
      </c>
      <c r="K43" s="555">
        <v>45565</v>
      </c>
      <c r="L43" s="555" t="s">
        <v>888</v>
      </c>
      <c r="M43" s="552" t="s">
        <v>145</v>
      </c>
      <c r="N43" s="552" t="s">
        <v>16</v>
      </c>
      <c r="O43" s="552">
        <v>5</v>
      </c>
      <c r="P43" s="552" t="s">
        <v>143</v>
      </c>
      <c r="Q43" s="552" t="s">
        <v>84</v>
      </c>
      <c r="R43" s="556">
        <v>10</v>
      </c>
      <c r="S43" s="557">
        <v>2</v>
      </c>
      <c r="T43" s="558">
        <v>0.2</v>
      </c>
    </row>
    <row r="44" spans="1:20" s="577" customFormat="1" ht="73.5" x14ac:dyDescent="0.25">
      <c r="A44" s="541" t="s">
        <v>101</v>
      </c>
      <c r="B44" s="541" t="s">
        <v>483</v>
      </c>
      <c r="C44" s="541" t="s">
        <v>105</v>
      </c>
      <c r="D44" s="542" t="s">
        <v>37</v>
      </c>
      <c r="E44" s="541" t="s">
        <v>483</v>
      </c>
      <c r="F44" s="541" t="s">
        <v>736</v>
      </c>
      <c r="G44" s="541" t="s">
        <v>186</v>
      </c>
      <c r="H44" s="543">
        <v>1</v>
      </c>
      <c r="I44" s="542" t="s">
        <v>839</v>
      </c>
      <c r="J44" s="542" t="s">
        <v>1184</v>
      </c>
      <c r="K44" s="544">
        <v>45565</v>
      </c>
      <c r="L44" s="544" t="s">
        <v>888</v>
      </c>
      <c r="M44" s="541" t="s">
        <v>106</v>
      </c>
      <c r="N44" s="541" t="s">
        <v>16</v>
      </c>
      <c r="O44" s="541">
        <v>1</v>
      </c>
      <c r="P44" s="541" t="s">
        <v>104</v>
      </c>
      <c r="Q44" s="541" t="s">
        <v>100</v>
      </c>
      <c r="R44" s="562">
        <v>5</v>
      </c>
      <c r="S44" s="563">
        <v>1</v>
      </c>
      <c r="T44" s="564">
        <v>0.2</v>
      </c>
    </row>
    <row r="45" spans="1:20" s="577" customFormat="1" ht="63" x14ac:dyDescent="0.25">
      <c r="A45" s="541" t="s">
        <v>101</v>
      </c>
      <c r="B45" s="541" t="s">
        <v>484</v>
      </c>
      <c r="C45" s="541" t="s">
        <v>108</v>
      </c>
      <c r="D45" s="542" t="s">
        <v>10</v>
      </c>
      <c r="E45" s="541" t="s">
        <v>874</v>
      </c>
      <c r="F45" s="541" t="s">
        <v>877</v>
      </c>
      <c r="G45" s="541" t="s">
        <v>186</v>
      </c>
      <c r="H45" s="543">
        <v>1</v>
      </c>
      <c r="I45" s="542" t="s">
        <v>839</v>
      </c>
      <c r="J45" s="542" t="s">
        <v>1179</v>
      </c>
      <c r="K45" s="544">
        <v>45565</v>
      </c>
      <c r="L45" s="544" t="s">
        <v>888</v>
      </c>
      <c r="M45" s="541" t="s">
        <v>109</v>
      </c>
      <c r="N45" s="541" t="s">
        <v>20</v>
      </c>
      <c r="O45" s="541">
        <v>2</v>
      </c>
      <c r="P45" s="541" t="s">
        <v>107</v>
      </c>
      <c r="Q45" s="541">
        <v>1</v>
      </c>
      <c r="R45" s="562">
        <v>5</v>
      </c>
      <c r="S45" s="563">
        <v>1</v>
      </c>
      <c r="T45" s="564">
        <v>0.2</v>
      </c>
    </row>
    <row r="46" spans="1:20" s="577" customFormat="1" ht="52.5" x14ac:dyDescent="0.25">
      <c r="A46" s="541" t="s">
        <v>101</v>
      </c>
      <c r="B46" s="541" t="s">
        <v>484</v>
      </c>
      <c r="C46" s="541" t="s">
        <v>108</v>
      </c>
      <c r="D46" s="542" t="s">
        <v>10</v>
      </c>
      <c r="E46" s="541" t="s">
        <v>875</v>
      </c>
      <c r="F46" s="541" t="s">
        <v>876</v>
      </c>
      <c r="G46" s="541" t="s">
        <v>186</v>
      </c>
      <c r="H46" s="543">
        <v>1</v>
      </c>
      <c r="I46" s="542" t="s">
        <v>839</v>
      </c>
      <c r="J46" s="542" t="s">
        <v>1181</v>
      </c>
      <c r="K46" s="544">
        <v>45565</v>
      </c>
      <c r="L46" s="544" t="s">
        <v>888</v>
      </c>
      <c r="M46" s="541" t="s">
        <v>109</v>
      </c>
      <c r="N46" s="541" t="s">
        <v>20</v>
      </c>
      <c r="O46" s="541">
        <v>2</v>
      </c>
      <c r="P46" s="541" t="s">
        <v>107</v>
      </c>
      <c r="Q46" s="541">
        <v>1</v>
      </c>
      <c r="R46" s="562">
        <v>5</v>
      </c>
      <c r="S46" s="563">
        <v>1</v>
      </c>
      <c r="T46" s="564">
        <v>0.2</v>
      </c>
    </row>
    <row r="47" spans="1:20" s="577" customFormat="1" ht="84" x14ac:dyDescent="0.25">
      <c r="A47" s="541" t="s">
        <v>101</v>
      </c>
      <c r="B47" s="541" t="s">
        <v>485</v>
      </c>
      <c r="C47" s="541" t="s">
        <v>112</v>
      </c>
      <c r="D47" s="542" t="s">
        <v>111</v>
      </c>
      <c r="E47" s="541" t="s">
        <v>485</v>
      </c>
      <c r="F47" s="541" t="s">
        <v>737</v>
      </c>
      <c r="G47" s="541" t="s">
        <v>187</v>
      </c>
      <c r="H47" s="543">
        <v>1</v>
      </c>
      <c r="I47" s="542" t="s">
        <v>839</v>
      </c>
      <c r="J47" s="542" t="s">
        <v>1180</v>
      </c>
      <c r="K47" s="544">
        <v>45565</v>
      </c>
      <c r="L47" s="544" t="s">
        <v>887</v>
      </c>
      <c r="M47" s="541" t="s">
        <v>113</v>
      </c>
      <c r="N47" s="541" t="s">
        <v>12</v>
      </c>
      <c r="O47" s="541">
        <v>4</v>
      </c>
      <c r="P47" s="541" t="s">
        <v>110</v>
      </c>
      <c r="Q47" s="541" t="s">
        <v>87</v>
      </c>
      <c r="R47" s="562">
        <v>3</v>
      </c>
      <c r="S47" s="563">
        <v>1</v>
      </c>
      <c r="T47" s="564">
        <v>0.33333333333333331</v>
      </c>
    </row>
    <row r="48" spans="1:20" s="577" customFormat="1" ht="73.5" x14ac:dyDescent="0.25">
      <c r="A48" s="541" t="s">
        <v>101</v>
      </c>
      <c r="B48" s="541" t="s">
        <v>486</v>
      </c>
      <c r="C48" s="541" t="s">
        <v>115</v>
      </c>
      <c r="D48" s="542" t="s">
        <v>10</v>
      </c>
      <c r="E48" s="541" t="s">
        <v>486</v>
      </c>
      <c r="F48" s="541" t="s">
        <v>739</v>
      </c>
      <c r="G48" s="541" t="s">
        <v>186</v>
      </c>
      <c r="H48" s="543">
        <v>1</v>
      </c>
      <c r="I48" s="542" t="s">
        <v>839</v>
      </c>
      <c r="J48" s="542" t="s">
        <v>1185</v>
      </c>
      <c r="K48" s="544">
        <v>45565</v>
      </c>
      <c r="L48" s="544" t="s">
        <v>888</v>
      </c>
      <c r="M48" s="541" t="s">
        <v>109</v>
      </c>
      <c r="N48" s="541" t="s">
        <v>24</v>
      </c>
      <c r="O48" s="541">
        <v>3</v>
      </c>
      <c r="P48" s="541" t="s">
        <v>114</v>
      </c>
      <c r="Q48" s="541">
        <v>1</v>
      </c>
      <c r="R48" s="562">
        <v>5</v>
      </c>
      <c r="S48" s="563">
        <v>1</v>
      </c>
      <c r="T48" s="564">
        <v>0.2</v>
      </c>
    </row>
    <row r="49" spans="1:20" s="577" customFormat="1" ht="63" x14ac:dyDescent="0.25">
      <c r="A49" s="552" t="s">
        <v>146</v>
      </c>
      <c r="B49" s="552" t="s">
        <v>442</v>
      </c>
      <c r="C49" s="552" t="s">
        <v>98</v>
      </c>
      <c r="D49" s="553" t="s">
        <v>10</v>
      </c>
      <c r="E49" s="552" t="s">
        <v>442</v>
      </c>
      <c r="F49" s="552" t="s">
        <v>727</v>
      </c>
      <c r="G49" s="552" t="s">
        <v>198</v>
      </c>
      <c r="H49" s="554">
        <v>1</v>
      </c>
      <c r="I49" s="553" t="s">
        <v>839</v>
      </c>
      <c r="J49" s="553" t="s">
        <v>1182</v>
      </c>
      <c r="K49" s="555">
        <v>45565</v>
      </c>
      <c r="L49" s="555" t="s">
        <v>889</v>
      </c>
      <c r="M49" s="552" t="s">
        <v>151</v>
      </c>
      <c r="N49" s="552" t="s">
        <v>80</v>
      </c>
      <c r="O49" s="559" t="s">
        <v>176</v>
      </c>
      <c r="P49" s="552" t="s">
        <v>149</v>
      </c>
      <c r="Q49" s="560" t="s">
        <v>170</v>
      </c>
      <c r="R49" s="556">
        <v>2</v>
      </c>
      <c r="S49" s="557">
        <v>1</v>
      </c>
      <c r="T49" s="558">
        <v>0.5</v>
      </c>
    </row>
    <row r="50" spans="1:20" s="577" customFormat="1" ht="52.5" x14ac:dyDescent="0.25">
      <c r="A50" s="541" t="s">
        <v>7</v>
      </c>
      <c r="B50" s="541" t="s">
        <v>634</v>
      </c>
      <c r="C50" s="541" t="s">
        <v>14</v>
      </c>
      <c r="D50" s="542" t="s">
        <v>10</v>
      </c>
      <c r="E50" s="541" t="s">
        <v>634</v>
      </c>
      <c r="F50" s="541" t="s">
        <v>14</v>
      </c>
      <c r="G50" s="541" t="s">
        <v>235</v>
      </c>
      <c r="H50" s="543">
        <v>0</v>
      </c>
      <c r="I50" s="542" t="s">
        <v>1073</v>
      </c>
      <c r="J50" s="542" t="s">
        <v>1271</v>
      </c>
      <c r="K50" s="544">
        <v>45565</v>
      </c>
      <c r="L50" s="544" t="s">
        <v>890</v>
      </c>
      <c r="M50" s="541" t="s">
        <v>15</v>
      </c>
      <c r="N50" s="541" t="s">
        <v>12</v>
      </c>
      <c r="O50" s="541">
        <v>12</v>
      </c>
      <c r="P50" s="541" t="s">
        <v>13</v>
      </c>
      <c r="Q50" s="569" t="s">
        <v>170</v>
      </c>
      <c r="R50" s="562">
        <v>1</v>
      </c>
      <c r="S50" s="563">
        <v>0</v>
      </c>
      <c r="T50" s="564">
        <v>0</v>
      </c>
    </row>
    <row r="51" spans="1:20" s="577" customFormat="1" ht="147" x14ac:dyDescent="0.25">
      <c r="A51" s="541" t="s">
        <v>7</v>
      </c>
      <c r="B51" s="541" t="s">
        <v>429</v>
      </c>
      <c r="C51" s="541" t="s">
        <v>18</v>
      </c>
      <c r="D51" s="542" t="s">
        <v>10</v>
      </c>
      <c r="E51" s="541" t="s">
        <v>429</v>
      </c>
      <c r="F51" s="541" t="s">
        <v>18</v>
      </c>
      <c r="G51" s="541" t="s">
        <v>185</v>
      </c>
      <c r="H51" s="543">
        <v>0</v>
      </c>
      <c r="I51" s="542" t="s">
        <v>1073</v>
      </c>
      <c r="J51" s="542" t="s">
        <v>1079</v>
      </c>
      <c r="K51" s="544">
        <v>45565</v>
      </c>
      <c r="L51" s="544" t="s">
        <v>890</v>
      </c>
      <c r="M51" s="541" t="s">
        <v>19</v>
      </c>
      <c r="N51" s="541" t="s">
        <v>16</v>
      </c>
      <c r="O51" s="561" t="s">
        <v>763</v>
      </c>
      <c r="P51" s="541" t="s">
        <v>17</v>
      </c>
      <c r="Q51" s="541" t="s">
        <v>171</v>
      </c>
      <c r="R51" s="562">
        <v>1</v>
      </c>
      <c r="S51" s="563">
        <v>0</v>
      </c>
      <c r="T51" s="564">
        <v>0</v>
      </c>
    </row>
    <row r="52" spans="1:20" s="577" customFormat="1" ht="75" x14ac:dyDescent="0.25">
      <c r="A52" s="541" t="s">
        <v>7</v>
      </c>
      <c r="B52" s="541" t="s">
        <v>777</v>
      </c>
      <c r="C52" s="541" t="s">
        <v>22</v>
      </c>
      <c r="D52" s="542" t="s">
        <v>10</v>
      </c>
      <c r="E52" s="541" t="s">
        <v>450</v>
      </c>
      <c r="F52" s="541" t="s">
        <v>574</v>
      </c>
      <c r="G52" s="541" t="s">
        <v>1091</v>
      </c>
      <c r="H52" s="543">
        <v>1</v>
      </c>
      <c r="I52" s="542" t="s">
        <v>839</v>
      </c>
      <c r="J52" s="542" t="s">
        <v>1082</v>
      </c>
      <c r="K52" s="544">
        <v>45565</v>
      </c>
      <c r="L52" s="544" t="s">
        <v>890</v>
      </c>
      <c r="M52" s="541" t="s">
        <v>1320</v>
      </c>
      <c r="N52" s="541" t="s">
        <v>20</v>
      </c>
      <c r="O52" s="561" t="s">
        <v>764</v>
      </c>
      <c r="P52" s="541" t="s">
        <v>21</v>
      </c>
      <c r="Q52" s="541" t="s">
        <v>172</v>
      </c>
      <c r="R52" s="562">
        <v>3</v>
      </c>
      <c r="S52" s="563">
        <v>1</v>
      </c>
      <c r="T52" s="564">
        <v>0.33333333333333331</v>
      </c>
    </row>
    <row r="53" spans="1:20" s="577" customFormat="1" ht="75" x14ac:dyDescent="0.25">
      <c r="A53" s="541" t="s">
        <v>7</v>
      </c>
      <c r="B53" s="541" t="s">
        <v>777</v>
      </c>
      <c r="C53" s="541" t="s">
        <v>22</v>
      </c>
      <c r="D53" s="542" t="s">
        <v>10</v>
      </c>
      <c r="E53" s="541" t="s">
        <v>451</v>
      </c>
      <c r="F53" s="541" t="s">
        <v>575</v>
      </c>
      <c r="G53" s="541" t="s">
        <v>191</v>
      </c>
      <c r="H53" s="543">
        <v>2</v>
      </c>
      <c r="I53" s="542" t="s">
        <v>839</v>
      </c>
      <c r="J53" s="542" t="s">
        <v>1080</v>
      </c>
      <c r="K53" s="544">
        <v>45565</v>
      </c>
      <c r="L53" s="544" t="s">
        <v>888</v>
      </c>
      <c r="M53" s="541" t="s">
        <v>1320</v>
      </c>
      <c r="N53" s="541" t="s">
        <v>20</v>
      </c>
      <c r="O53" s="561" t="s">
        <v>764</v>
      </c>
      <c r="P53" s="541" t="s">
        <v>21</v>
      </c>
      <c r="Q53" s="541" t="s">
        <v>172</v>
      </c>
      <c r="R53" s="562">
        <v>15</v>
      </c>
      <c r="S53" s="563">
        <v>2</v>
      </c>
      <c r="T53" s="564">
        <v>0.13333333333333333</v>
      </c>
    </row>
    <row r="54" spans="1:20" s="577" customFormat="1" ht="75" x14ac:dyDescent="0.25">
      <c r="A54" s="541" t="s">
        <v>7</v>
      </c>
      <c r="B54" s="541" t="s">
        <v>777</v>
      </c>
      <c r="C54" s="541" t="s">
        <v>22</v>
      </c>
      <c r="D54" s="542" t="s">
        <v>852</v>
      </c>
      <c r="E54" s="541" t="s">
        <v>452</v>
      </c>
      <c r="F54" s="541" t="s">
        <v>576</v>
      </c>
      <c r="G54" s="541" t="s">
        <v>192</v>
      </c>
      <c r="H54" s="543">
        <v>16</v>
      </c>
      <c r="I54" s="542" t="s">
        <v>839</v>
      </c>
      <c r="J54" s="542" t="s">
        <v>1080</v>
      </c>
      <c r="K54" s="544">
        <v>45565</v>
      </c>
      <c r="L54" s="544" t="s">
        <v>888</v>
      </c>
      <c r="M54" s="541" t="s">
        <v>1320</v>
      </c>
      <c r="N54" s="541" t="s">
        <v>20</v>
      </c>
      <c r="O54" s="561" t="s">
        <v>764</v>
      </c>
      <c r="P54" s="541" t="s">
        <v>21</v>
      </c>
      <c r="Q54" s="541" t="s">
        <v>172</v>
      </c>
      <c r="R54" s="562">
        <v>60</v>
      </c>
      <c r="S54" s="563">
        <v>16</v>
      </c>
      <c r="T54" s="564">
        <v>0.26666666666666666</v>
      </c>
    </row>
    <row r="55" spans="1:20" s="577" customFormat="1" ht="63" x14ac:dyDescent="0.25">
      <c r="A55" s="541" t="s">
        <v>7</v>
      </c>
      <c r="B55" s="541" t="s">
        <v>778</v>
      </c>
      <c r="C55" s="541" t="s">
        <v>26</v>
      </c>
      <c r="D55" s="542" t="s">
        <v>10</v>
      </c>
      <c r="E55" s="541" t="s">
        <v>453</v>
      </c>
      <c r="F55" s="541" t="s">
        <v>577</v>
      </c>
      <c r="G55" s="541" t="s">
        <v>188</v>
      </c>
      <c r="H55" s="543">
        <v>2</v>
      </c>
      <c r="I55" s="542" t="s">
        <v>839</v>
      </c>
      <c r="J55" s="542" t="s">
        <v>1272</v>
      </c>
      <c r="K55" s="544">
        <v>45565</v>
      </c>
      <c r="L55" s="544" t="s">
        <v>887</v>
      </c>
      <c r="M55" s="541" t="s">
        <v>27</v>
      </c>
      <c r="N55" s="541" t="s">
        <v>24</v>
      </c>
      <c r="O55" s="541">
        <v>7</v>
      </c>
      <c r="P55" s="541" t="s">
        <v>25</v>
      </c>
      <c r="Q55" s="541" t="s">
        <v>173</v>
      </c>
      <c r="R55" s="562">
        <v>3</v>
      </c>
      <c r="S55" s="563">
        <v>2</v>
      </c>
      <c r="T55" s="564">
        <v>0.66666666666666663</v>
      </c>
    </row>
    <row r="56" spans="1:20" s="577" customFormat="1" ht="115.5" x14ac:dyDescent="0.25">
      <c r="A56" s="541" t="s">
        <v>7</v>
      </c>
      <c r="B56" s="541" t="s">
        <v>778</v>
      </c>
      <c r="C56" s="541" t="s">
        <v>26</v>
      </c>
      <c r="D56" s="542" t="s">
        <v>10</v>
      </c>
      <c r="E56" s="541" t="s">
        <v>454</v>
      </c>
      <c r="F56" s="541" t="s">
        <v>579</v>
      </c>
      <c r="G56" s="541" t="s">
        <v>252</v>
      </c>
      <c r="H56" s="543">
        <v>23</v>
      </c>
      <c r="I56" s="542" t="s">
        <v>839</v>
      </c>
      <c r="J56" s="542" t="s">
        <v>1076</v>
      </c>
      <c r="K56" s="544">
        <v>45565</v>
      </c>
      <c r="L56" s="544" t="s">
        <v>888</v>
      </c>
      <c r="M56" s="541" t="s">
        <v>27</v>
      </c>
      <c r="N56" s="541" t="s">
        <v>24</v>
      </c>
      <c r="O56" s="541">
        <v>7</v>
      </c>
      <c r="P56" s="541" t="s">
        <v>25</v>
      </c>
      <c r="Q56" s="541" t="s">
        <v>173</v>
      </c>
      <c r="R56" s="562">
        <v>50</v>
      </c>
      <c r="S56" s="563">
        <v>23</v>
      </c>
      <c r="T56" s="564">
        <v>0.46</v>
      </c>
    </row>
    <row r="57" spans="1:20" s="577" customFormat="1" ht="73.5" x14ac:dyDescent="0.25">
      <c r="A57" s="541" t="s">
        <v>7</v>
      </c>
      <c r="B57" s="541" t="s">
        <v>778</v>
      </c>
      <c r="C57" s="541" t="s">
        <v>26</v>
      </c>
      <c r="D57" s="542" t="s">
        <v>10</v>
      </c>
      <c r="E57" s="541" t="s">
        <v>633</v>
      </c>
      <c r="F57" s="541" t="s">
        <v>580</v>
      </c>
      <c r="G57" s="541" t="s">
        <v>578</v>
      </c>
      <c r="H57" s="543">
        <v>2</v>
      </c>
      <c r="I57" s="542" t="s">
        <v>839</v>
      </c>
      <c r="J57" s="542" t="s">
        <v>1273</v>
      </c>
      <c r="K57" s="544">
        <v>45565</v>
      </c>
      <c r="L57" s="544" t="s">
        <v>888</v>
      </c>
      <c r="M57" s="541" t="s">
        <v>27</v>
      </c>
      <c r="N57" s="541" t="s">
        <v>24</v>
      </c>
      <c r="O57" s="541">
        <v>7</v>
      </c>
      <c r="P57" s="541" t="s">
        <v>25</v>
      </c>
      <c r="Q57" s="541" t="s">
        <v>173</v>
      </c>
      <c r="R57" s="562">
        <v>10</v>
      </c>
      <c r="S57" s="563">
        <v>2</v>
      </c>
      <c r="T57" s="564">
        <v>0.2</v>
      </c>
    </row>
    <row r="58" spans="1:20" s="577" customFormat="1" ht="105" x14ac:dyDescent="0.25">
      <c r="A58" s="541" t="s">
        <v>7</v>
      </c>
      <c r="B58" s="541" t="s">
        <v>443</v>
      </c>
      <c r="C58" s="541" t="s">
        <v>29</v>
      </c>
      <c r="D58" s="542" t="s">
        <v>10</v>
      </c>
      <c r="E58" s="541" t="s">
        <v>443</v>
      </c>
      <c r="F58" s="541" t="s">
        <v>29</v>
      </c>
      <c r="G58" s="541" t="s">
        <v>193</v>
      </c>
      <c r="H58" s="543">
        <v>1</v>
      </c>
      <c r="I58" s="542" t="s">
        <v>839</v>
      </c>
      <c r="J58" s="542" t="s">
        <v>1074</v>
      </c>
      <c r="K58" s="544">
        <v>45565</v>
      </c>
      <c r="L58" s="544" t="s">
        <v>887</v>
      </c>
      <c r="M58" s="541" t="s">
        <v>1045</v>
      </c>
      <c r="N58" s="541" t="s">
        <v>24</v>
      </c>
      <c r="O58" s="541">
        <v>8</v>
      </c>
      <c r="P58" s="541" t="s">
        <v>28</v>
      </c>
      <c r="Q58" s="541" t="s">
        <v>173</v>
      </c>
      <c r="R58" s="562">
        <v>3</v>
      </c>
      <c r="S58" s="563">
        <v>1</v>
      </c>
      <c r="T58" s="564">
        <v>0.33333333333333331</v>
      </c>
    </row>
    <row r="59" spans="1:20" s="577" customFormat="1" ht="73.5" x14ac:dyDescent="0.25">
      <c r="A59" s="541" t="s">
        <v>7</v>
      </c>
      <c r="B59" s="541" t="s">
        <v>455</v>
      </c>
      <c r="C59" s="541" t="s">
        <v>31</v>
      </c>
      <c r="D59" s="542" t="s">
        <v>10</v>
      </c>
      <c r="E59" s="541" t="s">
        <v>455</v>
      </c>
      <c r="F59" s="541" t="s">
        <v>31</v>
      </c>
      <c r="G59" s="541" t="s">
        <v>248</v>
      </c>
      <c r="H59" s="543">
        <v>1</v>
      </c>
      <c r="I59" s="542" t="s">
        <v>839</v>
      </c>
      <c r="J59" s="542" t="s">
        <v>1274</v>
      </c>
      <c r="K59" s="544">
        <v>45565</v>
      </c>
      <c r="L59" s="544" t="s">
        <v>887</v>
      </c>
      <c r="M59" s="541" t="s">
        <v>32</v>
      </c>
      <c r="N59" s="541" t="s">
        <v>24</v>
      </c>
      <c r="O59" s="541">
        <v>11</v>
      </c>
      <c r="P59" s="541" t="s">
        <v>30</v>
      </c>
      <c r="Q59" s="541" t="s">
        <v>174</v>
      </c>
      <c r="R59" s="562">
        <v>5</v>
      </c>
      <c r="S59" s="563">
        <v>1</v>
      </c>
      <c r="T59" s="564">
        <v>0.2</v>
      </c>
    </row>
    <row r="60" spans="1:20" s="577" customFormat="1" ht="126" x14ac:dyDescent="0.25">
      <c r="A60" s="541" t="s">
        <v>7</v>
      </c>
      <c r="B60" s="541" t="s">
        <v>444</v>
      </c>
      <c r="C60" s="541" t="s">
        <v>34</v>
      </c>
      <c r="D60" s="542" t="s">
        <v>10</v>
      </c>
      <c r="E60" s="541" t="s">
        <v>444</v>
      </c>
      <c r="F60" s="541" t="s">
        <v>34</v>
      </c>
      <c r="G60" s="541" t="s">
        <v>248</v>
      </c>
      <c r="H60" s="543">
        <v>2</v>
      </c>
      <c r="I60" s="542" t="s">
        <v>839</v>
      </c>
      <c r="J60" s="542" t="s">
        <v>1275</v>
      </c>
      <c r="K60" s="544">
        <v>45565</v>
      </c>
      <c r="L60" s="544" t="s">
        <v>887</v>
      </c>
      <c r="M60" s="541" t="s">
        <v>35</v>
      </c>
      <c r="N60" s="541" t="s">
        <v>24</v>
      </c>
      <c r="O60" s="541">
        <v>11</v>
      </c>
      <c r="P60" s="541" t="s">
        <v>33</v>
      </c>
      <c r="Q60" s="541" t="s">
        <v>174</v>
      </c>
      <c r="R60" s="562">
        <v>1</v>
      </c>
      <c r="S60" s="563">
        <v>2</v>
      </c>
      <c r="T60" s="564">
        <v>2</v>
      </c>
    </row>
    <row r="61" spans="1:20" s="577" customFormat="1" ht="115.5" x14ac:dyDescent="0.25">
      <c r="A61" s="541" t="s">
        <v>7</v>
      </c>
      <c r="B61" s="541" t="s">
        <v>445</v>
      </c>
      <c r="C61" s="541" t="s">
        <v>38</v>
      </c>
      <c r="D61" s="542" t="s">
        <v>10</v>
      </c>
      <c r="E61" s="541" t="s">
        <v>445</v>
      </c>
      <c r="F61" s="541" t="s">
        <v>38</v>
      </c>
      <c r="G61" s="541" t="s">
        <v>186</v>
      </c>
      <c r="H61" s="543">
        <v>1</v>
      </c>
      <c r="I61" s="542" t="s">
        <v>839</v>
      </c>
      <c r="J61" s="542" t="s">
        <v>1075</v>
      </c>
      <c r="K61" s="544">
        <v>45565</v>
      </c>
      <c r="L61" s="544" t="s">
        <v>887</v>
      </c>
      <c r="M61" s="541" t="s">
        <v>39</v>
      </c>
      <c r="N61" s="541" t="s">
        <v>16</v>
      </c>
      <c r="O61" s="541">
        <v>1</v>
      </c>
      <c r="P61" s="541" t="s">
        <v>36</v>
      </c>
      <c r="Q61" s="541" t="s">
        <v>175</v>
      </c>
      <c r="R61" s="562">
        <v>3</v>
      </c>
      <c r="S61" s="563">
        <v>1</v>
      </c>
      <c r="T61" s="564">
        <v>0.33333333333333331</v>
      </c>
    </row>
    <row r="62" spans="1:20" s="577" customFormat="1" ht="52.5" x14ac:dyDescent="0.25">
      <c r="A62" s="541" t="s">
        <v>7</v>
      </c>
      <c r="B62" s="541" t="s">
        <v>779</v>
      </c>
      <c r="C62" s="541" t="s">
        <v>204</v>
      </c>
      <c r="D62" s="542" t="s">
        <v>10</v>
      </c>
      <c r="E62" s="541" t="s">
        <v>456</v>
      </c>
      <c r="F62" s="541" t="s">
        <v>1087</v>
      </c>
      <c r="G62" s="541" t="s">
        <v>214</v>
      </c>
      <c r="H62" s="543">
        <v>1</v>
      </c>
      <c r="I62" s="542" t="s">
        <v>839</v>
      </c>
      <c r="J62" s="542" t="s">
        <v>1084</v>
      </c>
      <c r="K62" s="544">
        <v>45565</v>
      </c>
      <c r="L62" s="544" t="s">
        <v>888</v>
      </c>
      <c r="M62" s="541" t="s">
        <v>42</v>
      </c>
      <c r="N62" s="541" t="s">
        <v>24</v>
      </c>
      <c r="O62" s="541">
        <v>9</v>
      </c>
      <c r="P62" s="541" t="s">
        <v>40</v>
      </c>
      <c r="Q62" s="541" t="s">
        <v>175</v>
      </c>
      <c r="R62" s="562">
        <v>5</v>
      </c>
      <c r="S62" s="563">
        <v>1</v>
      </c>
      <c r="T62" s="564">
        <v>0.2</v>
      </c>
    </row>
    <row r="63" spans="1:20" s="577" customFormat="1" ht="73.5" x14ac:dyDescent="0.25">
      <c r="A63" s="541" t="s">
        <v>7</v>
      </c>
      <c r="B63" s="541" t="s">
        <v>779</v>
      </c>
      <c r="C63" s="541" t="s">
        <v>204</v>
      </c>
      <c r="D63" s="542" t="s">
        <v>10</v>
      </c>
      <c r="E63" s="541" t="s">
        <v>457</v>
      </c>
      <c r="F63" s="541" t="s">
        <v>748</v>
      </c>
      <c r="G63" s="541" t="s">
        <v>1276</v>
      </c>
      <c r="H63" s="543">
        <v>3074754</v>
      </c>
      <c r="I63" s="542" t="s">
        <v>839</v>
      </c>
      <c r="J63" s="542" t="s">
        <v>1316</v>
      </c>
      <c r="K63" s="544">
        <v>45565</v>
      </c>
      <c r="L63" s="544" t="s">
        <v>888</v>
      </c>
      <c r="M63" s="541" t="s">
        <v>231</v>
      </c>
      <c r="N63" s="541" t="s">
        <v>24</v>
      </c>
      <c r="O63" s="541">
        <v>9</v>
      </c>
      <c r="P63" s="541" t="s">
        <v>40</v>
      </c>
      <c r="Q63" s="541" t="s">
        <v>175</v>
      </c>
      <c r="R63" s="562">
        <v>5000</v>
      </c>
      <c r="S63" s="543">
        <v>3074754</v>
      </c>
      <c r="T63" s="564">
        <v>614.95079999999996</v>
      </c>
    </row>
    <row r="64" spans="1:20" s="577" customFormat="1" ht="73.5" x14ac:dyDescent="0.25">
      <c r="A64" s="541" t="s">
        <v>7</v>
      </c>
      <c r="B64" s="541" t="s">
        <v>779</v>
      </c>
      <c r="C64" s="541" t="s">
        <v>204</v>
      </c>
      <c r="D64" s="542" t="s">
        <v>10</v>
      </c>
      <c r="E64" s="541" t="s">
        <v>458</v>
      </c>
      <c r="F64" s="541" t="s">
        <v>749</v>
      </c>
      <c r="G64" s="541" t="s">
        <v>1276</v>
      </c>
      <c r="H64" s="543">
        <v>92185</v>
      </c>
      <c r="I64" s="542" t="s">
        <v>839</v>
      </c>
      <c r="J64" s="542" t="s">
        <v>1316</v>
      </c>
      <c r="K64" s="544">
        <v>45565</v>
      </c>
      <c r="L64" s="544" t="s">
        <v>888</v>
      </c>
      <c r="M64" s="541" t="s">
        <v>231</v>
      </c>
      <c r="N64" s="541" t="s">
        <v>24</v>
      </c>
      <c r="O64" s="541">
        <v>9</v>
      </c>
      <c r="P64" s="541" t="s">
        <v>40</v>
      </c>
      <c r="Q64" s="541" t="s">
        <v>175</v>
      </c>
      <c r="R64" s="562">
        <v>100000</v>
      </c>
      <c r="S64" s="563">
        <v>92185</v>
      </c>
      <c r="T64" s="564">
        <v>0.92184999999999995</v>
      </c>
    </row>
    <row r="65" spans="1:20" s="577" customFormat="1" ht="73.5" x14ac:dyDescent="0.25">
      <c r="A65" s="541" t="s">
        <v>7</v>
      </c>
      <c r="B65" s="541" t="s">
        <v>779</v>
      </c>
      <c r="C65" s="541" t="s">
        <v>204</v>
      </c>
      <c r="D65" s="542" t="s">
        <v>10</v>
      </c>
      <c r="E65" s="541" t="s">
        <v>459</v>
      </c>
      <c r="F65" s="541" t="s">
        <v>750</v>
      </c>
      <c r="G65" s="541" t="s">
        <v>1085</v>
      </c>
      <c r="H65" s="543">
        <v>126901</v>
      </c>
      <c r="I65" s="542" t="s">
        <v>839</v>
      </c>
      <c r="J65" s="542" t="s">
        <v>1317</v>
      </c>
      <c r="K65" s="544">
        <v>45565</v>
      </c>
      <c r="L65" s="544" t="s">
        <v>888</v>
      </c>
      <c r="M65" s="541" t="s">
        <v>231</v>
      </c>
      <c r="N65" s="541" t="s">
        <v>24</v>
      </c>
      <c r="O65" s="541">
        <v>9</v>
      </c>
      <c r="P65" s="541" t="s">
        <v>40</v>
      </c>
      <c r="Q65" s="541" t="s">
        <v>175</v>
      </c>
      <c r="R65" s="562">
        <v>125000</v>
      </c>
      <c r="S65" s="563">
        <v>126901</v>
      </c>
      <c r="T65" s="564">
        <v>1.0152080000000001</v>
      </c>
    </row>
    <row r="66" spans="1:20" s="577" customFormat="1" ht="84" x14ac:dyDescent="0.25">
      <c r="A66" s="541" t="s">
        <v>7</v>
      </c>
      <c r="B66" s="541" t="s">
        <v>779</v>
      </c>
      <c r="C66" s="541" t="s">
        <v>204</v>
      </c>
      <c r="D66" s="542" t="s">
        <v>10</v>
      </c>
      <c r="E66" s="541" t="s">
        <v>460</v>
      </c>
      <c r="F66" s="541" t="s">
        <v>751</v>
      </c>
      <c r="G66" s="541" t="s">
        <v>1086</v>
      </c>
      <c r="H66" s="566">
        <v>7.15E+16</v>
      </c>
      <c r="I66" s="542" t="s">
        <v>839</v>
      </c>
      <c r="J66" s="542" t="s">
        <v>1277</v>
      </c>
      <c r="K66" s="544">
        <v>45565</v>
      </c>
      <c r="L66" s="544" t="s">
        <v>888</v>
      </c>
      <c r="M66" s="541" t="s">
        <v>231</v>
      </c>
      <c r="N66" s="541" t="s">
        <v>24</v>
      </c>
      <c r="O66" s="541">
        <v>9</v>
      </c>
      <c r="P66" s="541" t="s">
        <v>40</v>
      </c>
      <c r="Q66" s="541" t="s">
        <v>175</v>
      </c>
      <c r="R66" s="567">
        <v>1.25E+17</v>
      </c>
      <c r="S66" s="568">
        <v>7.15E+16</v>
      </c>
      <c r="T66" s="564">
        <v>0.57199999999999995</v>
      </c>
    </row>
    <row r="67" spans="1:20" s="577" customFormat="1" ht="136.5" x14ac:dyDescent="0.25">
      <c r="A67" s="541" t="s">
        <v>7</v>
      </c>
      <c r="B67" s="541" t="s">
        <v>780</v>
      </c>
      <c r="C67" s="541" t="s">
        <v>45</v>
      </c>
      <c r="D67" s="542" t="s">
        <v>10</v>
      </c>
      <c r="E67" s="541" t="s">
        <v>500</v>
      </c>
      <c r="F67" s="541" t="s">
        <v>635</v>
      </c>
      <c r="G67" s="541" t="s">
        <v>194</v>
      </c>
      <c r="H67" s="543">
        <v>9</v>
      </c>
      <c r="I67" s="542" t="s">
        <v>839</v>
      </c>
      <c r="J67" s="542" t="s">
        <v>1118</v>
      </c>
      <c r="K67" s="544">
        <v>45565</v>
      </c>
      <c r="L67" s="544" t="s">
        <v>888</v>
      </c>
      <c r="M67" s="541" t="s">
        <v>46</v>
      </c>
      <c r="N67" s="541" t="s">
        <v>24</v>
      </c>
      <c r="O67" s="541">
        <v>10</v>
      </c>
      <c r="P67" s="541" t="s">
        <v>43</v>
      </c>
      <c r="Q67" s="541" t="s">
        <v>176</v>
      </c>
      <c r="R67" s="562">
        <v>25</v>
      </c>
      <c r="S67" s="563">
        <v>9</v>
      </c>
      <c r="T67" s="564">
        <v>0.36</v>
      </c>
    </row>
    <row r="68" spans="1:20" s="577" customFormat="1" ht="105" x14ac:dyDescent="0.25">
      <c r="A68" s="541" t="s">
        <v>7</v>
      </c>
      <c r="B68" s="541" t="s">
        <v>780</v>
      </c>
      <c r="C68" s="541" t="s">
        <v>45</v>
      </c>
      <c r="D68" s="542" t="s">
        <v>10</v>
      </c>
      <c r="E68" s="541" t="s">
        <v>501</v>
      </c>
      <c r="F68" s="541" t="s">
        <v>639</v>
      </c>
      <c r="G68" s="541" t="s">
        <v>638</v>
      </c>
      <c r="H68" s="543">
        <v>1</v>
      </c>
      <c r="I68" s="542" t="s">
        <v>839</v>
      </c>
      <c r="J68" s="542" t="s">
        <v>1278</v>
      </c>
      <c r="K68" s="544">
        <v>45565</v>
      </c>
      <c r="L68" s="544" t="s">
        <v>888</v>
      </c>
      <c r="M68" s="541" t="s">
        <v>46</v>
      </c>
      <c r="N68" s="541" t="s">
        <v>24</v>
      </c>
      <c r="O68" s="541">
        <v>10</v>
      </c>
      <c r="P68" s="541" t="s">
        <v>43</v>
      </c>
      <c r="Q68" s="541" t="s">
        <v>176</v>
      </c>
      <c r="R68" s="562">
        <v>5</v>
      </c>
      <c r="S68" s="563">
        <v>1</v>
      </c>
      <c r="T68" s="564">
        <v>0.2</v>
      </c>
    </row>
    <row r="69" spans="1:20" s="577" customFormat="1" ht="147" x14ac:dyDescent="0.25">
      <c r="A69" s="541" t="s">
        <v>7</v>
      </c>
      <c r="B69" s="541" t="s">
        <v>780</v>
      </c>
      <c r="C69" s="541" t="s">
        <v>45</v>
      </c>
      <c r="D69" s="542" t="s">
        <v>10</v>
      </c>
      <c r="E69" s="541" t="s">
        <v>1089</v>
      </c>
      <c r="F69" s="541" t="s">
        <v>1090</v>
      </c>
      <c r="G69" s="541" t="s">
        <v>1091</v>
      </c>
      <c r="H69" s="543">
        <v>1</v>
      </c>
      <c r="I69" s="542" t="s">
        <v>839</v>
      </c>
      <c r="J69" s="542" t="s">
        <v>1279</v>
      </c>
      <c r="K69" s="544">
        <v>45565</v>
      </c>
      <c r="L69" s="544" t="s">
        <v>888</v>
      </c>
      <c r="M69" s="541" t="s">
        <v>186</v>
      </c>
      <c r="N69" s="541" t="s">
        <v>24</v>
      </c>
      <c r="O69" s="541">
        <v>10</v>
      </c>
      <c r="P69" s="541" t="s">
        <v>43</v>
      </c>
      <c r="Q69" s="541" t="s">
        <v>176</v>
      </c>
      <c r="R69" s="562">
        <v>5</v>
      </c>
      <c r="S69" s="563">
        <v>1</v>
      </c>
      <c r="T69" s="564">
        <v>0.2</v>
      </c>
    </row>
    <row r="70" spans="1:20" s="577" customFormat="1" ht="105" x14ac:dyDescent="0.25">
      <c r="A70" s="541" t="s">
        <v>7</v>
      </c>
      <c r="B70" s="541" t="s">
        <v>780</v>
      </c>
      <c r="C70" s="541" t="s">
        <v>45</v>
      </c>
      <c r="D70" s="542" t="s">
        <v>10</v>
      </c>
      <c r="E70" s="541" t="s">
        <v>636</v>
      </c>
      <c r="F70" s="541" t="s">
        <v>640</v>
      </c>
      <c r="G70" s="541" t="s">
        <v>637</v>
      </c>
      <c r="H70" s="543">
        <v>0</v>
      </c>
      <c r="I70" s="542" t="s">
        <v>1073</v>
      </c>
      <c r="J70" s="542" t="s">
        <v>1280</v>
      </c>
      <c r="K70" s="544">
        <v>45565</v>
      </c>
      <c r="L70" s="544" t="s">
        <v>888</v>
      </c>
      <c r="M70" s="541" t="s">
        <v>46</v>
      </c>
      <c r="N70" s="541" t="s">
        <v>24</v>
      </c>
      <c r="O70" s="541">
        <v>10</v>
      </c>
      <c r="P70" s="541" t="s">
        <v>43</v>
      </c>
      <c r="Q70" s="541" t="s">
        <v>176</v>
      </c>
      <c r="R70" s="562">
        <v>5</v>
      </c>
      <c r="S70" s="563">
        <v>0</v>
      </c>
      <c r="T70" s="564">
        <v>0</v>
      </c>
    </row>
    <row r="71" spans="1:20" s="577" customFormat="1" ht="283.5" x14ac:dyDescent="0.25">
      <c r="A71" s="541" t="s">
        <v>7</v>
      </c>
      <c r="B71" s="541" t="s">
        <v>48</v>
      </c>
      <c r="C71" s="541" t="s">
        <v>49</v>
      </c>
      <c r="D71" s="542" t="s">
        <v>10</v>
      </c>
      <c r="E71" s="541" t="s">
        <v>48</v>
      </c>
      <c r="F71" s="541" t="s">
        <v>641</v>
      </c>
      <c r="G71" s="541" t="s">
        <v>186</v>
      </c>
      <c r="H71" s="543">
        <v>1</v>
      </c>
      <c r="I71" s="542" t="s">
        <v>839</v>
      </c>
      <c r="J71" s="542" t="s">
        <v>1192</v>
      </c>
      <c r="K71" s="544">
        <v>45565</v>
      </c>
      <c r="L71" s="544" t="s">
        <v>888</v>
      </c>
      <c r="M71" s="541" t="s">
        <v>50</v>
      </c>
      <c r="N71" s="541" t="s">
        <v>47</v>
      </c>
      <c r="O71" s="541">
        <v>13</v>
      </c>
      <c r="P71" s="541" t="s">
        <v>48</v>
      </c>
      <c r="Q71" s="541" t="s">
        <v>177</v>
      </c>
      <c r="R71" s="562">
        <v>5</v>
      </c>
      <c r="S71" s="563">
        <v>1</v>
      </c>
      <c r="T71" s="564">
        <v>0.2</v>
      </c>
    </row>
    <row r="72" spans="1:20" s="577" customFormat="1" ht="42" x14ac:dyDescent="0.25">
      <c r="A72" s="541" t="s">
        <v>7</v>
      </c>
      <c r="B72" s="541" t="s">
        <v>51</v>
      </c>
      <c r="C72" s="541" t="s">
        <v>53</v>
      </c>
      <c r="D72" s="542" t="s">
        <v>10</v>
      </c>
      <c r="E72" s="541" t="s">
        <v>642</v>
      </c>
      <c r="F72" s="541" t="s">
        <v>645</v>
      </c>
      <c r="G72" s="541" t="s">
        <v>186</v>
      </c>
      <c r="H72" s="543">
        <v>1</v>
      </c>
      <c r="I72" s="542" t="s">
        <v>839</v>
      </c>
      <c r="J72" s="542" t="s">
        <v>1186</v>
      </c>
      <c r="K72" s="544">
        <v>45565</v>
      </c>
      <c r="L72" s="544" t="s">
        <v>888</v>
      </c>
      <c r="M72" s="541" t="s">
        <v>54</v>
      </c>
      <c r="N72" s="541" t="s">
        <v>47</v>
      </c>
      <c r="O72" s="541">
        <v>13</v>
      </c>
      <c r="P72" s="541" t="s">
        <v>51</v>
      </c>
      <c r="Q72" s="541" t="s">
        <v>178</v>
      </c>
      <c r="R72" s="562">
        <v>15</v>
      </c>
      <c r="S72" s="563">
        <v>1</v>
      </c>
      <c r="T72" s="564">
        <v>6.6666666666666666E-2</v>
      </c>
    </row>
    <row r="73" spans="1:20" s="577" customFormat="1" ht="42" x14ac:dyDescent="0.25">
      <c r="A73" s="541" t="s">
        <v>7</v>
      </c>
      <c r="B73" s="541" t="s">
        <v>51</v>
      </c>
      <c r="C73" s="541" t="s">
        <v>53</v>
      </c>
      <c r="D73" s="542" t="s">
        <v>10</v>
      </c>
      <c r="E73" s="541" t="s">
        <v>643</v>
      </c>
      <c r="F73" s="541" t="s">
        <v>644</v>
      </c>
      <c r="G73" s="541" t="s">
        <v>195</v>
      </c>
      <c r="H73" s="543">
        <v>4</v>
      </c>
      <c r="I73" s="542" t="s">
        <v>839</v>
      </c>
      <c r="J73" s="542" t="s">
        <v>1281</v>
      </c>
      <c r="K73" s="544">
        <v>45565</v>
      </c>
      <c r="L73" s="544" t="s">
        <v>888</v>
      </c>
      <c r="M73" s="541" t="s">
        <v>54</v>
      </c>
      <c r="N73" s="541" t="s">
        <v>47</v>
      </c>
      <c r="O73" s="541">
        <v>13</v>
      </c>
      <c r="P73" s="541" t="s">
        <v>51</v>
      </c>
      <c r="Q73" s="541" t="s">
        <v>178</v>
      </c>
      <c r="R73" s="562">
        <v>15</v>
      </c>
      <c r="S73" s="563">
        <v>4</v>
      </c>
      <c r="T73" s="564">
        <v>0.26666666666666666</v>
      </c>
    </row>
    <row r="74" spans="1:20" s="577" customFormat="1" ht="136.5" x14ac:dyDescent="0.25">
      <c r="A74" s="541" t="s">
        <v>7</v>
      </c>
      <c r="B74" s="541" t="s">
        <v>56</v>
      </c>
      <c r="C74" s="541" t="s">
        <v>58</v>
      </c>
      <c r="D74" s="542" t="s">
        <v>10</v>
      </c>
      <c r="E74" s="541" t="s">
        <v>646</v>
      </c>
      <c r="F74" s="541" t="s">
        <v>58</v>
      </c>
      <c r="G74" s="541" t="s">
        <v>1112</v>
      </c>
      <c r="H74" s="543">
        <v>14</v>
      </c>
      <c r="I74" s="542" t="s">
        <v>839</v>
      </c>
      <c r="J74" s="542" t="s">
        <v>1318</v>
      </c>
      <c r="K74" s="544">
        <v>45565</v>
      </c>
      <c r="L74" s="544" t="s">
        <v>888</v>
      </c>
      <c r="M74" s="541" t="s">
        <v>648</v>
      </c>
      <c r="N74" s="541" t="s">
        <v>47</v>
      </c>
      <c r="O74" s="541">
        <v>14</v>
      </c>
      <c r="P74" s="541" t="s">
        <v>56</v>
      </c>
      <c r="Q74" s="541" t="s">
        <v>179</v>
      </c>
      <c r="R74" s="562">
        <v>10</v>
      </c>
      <c r="S74" s="563">
        <v>14</v>
      </c>
      <c r="T74" s="564">
        <v>1.4</v>
      </c>
    </row>
    <row r="75" spans="1:20" s="577" customFormat="1" ht="115.5" x14ac:dyDescent="0.25">
      <c r="A75" s="541" t="s">
        <v>7</v>
      </c>
      <c r="B75" s="541" t="s">
        <v>56</v>
      </c>
      <c r="C75" s="541" t="s">
        <v>58</v>
      </c>
      <c r="D75" s="542" t="s">
        <v>10</v>
      </c>
      <c r="E75" s="541" t="s">
        <v>647</v>
      </c>
      <c r="F75" s="541" t="s">
        <v>59</v>
      </c>
      <c r="G75" s="541" t="s">
        <v>196</v>
      </c>
      <c r="H75" s="543">
        <v>3</v>
      </c>
      <c r="I75" s="542" t="s">
        <v>839</v>
      </c>
      <c r="J75" s="542" t="s">
        <v>1109</v>
      </c>
      <c r="K75" s="544">
        <v>45565</v>
      </c>
      <c r="L75" s="544" t="s">
        <v>888</v>
      </c>
      <c r="M75" s="541" t="s">
        <v>59</v>
      </c>
      <c r="N75" s="541" t="s">
        <v>47</v>
      </c>
      <c r="O75" s="541">
        <v>14</v>
      </c>
      <c r="P75" s="541" t="s">
        <v>56</v>
      </c>
      <c r="Q75" s="541" t="s">
        <v>179</v>
      </c>
      <c r="R75" s="562">
        <v>15</v>
      </c>
      <c r="S75" s="563">
        <v>3</v>
      </c>
      <c r="T75" s="564">
        <v>0.2</v>
      </c>
    </row>
    <row r="76" spans="1:20" s="577" customFormat="1" ht="52.5" x14ac:dyDescent="0.25">
      <c r="A76" s="541" t="s">
        <v>7</v>
      </c>
      <c r="B76" s="541" t="s">
        <v>60</v>
      </c>
      <c r="C76" s="541" t="s">
        <v>62</v>
      </c>
      <c r="D76" s="542" t="s">
        <v>10</v>
      </c>
      <c r="E76" s="541" t="s">
        <v>60</v>
      </c>
      <c r="F76" s="541" t="s">
        <v>745</v>
      </c>
      <c r="G76" s="541" t="s">
        <v>197</v>
      </c>
      <c r="H76" s="543">
        <v>24</v>
      </c>
      <c r="I76" s="542" t="s">
        <v>839</v>
      </c>
      <c r="J76" s="542" t="s">
        <v>1282</v>
      </c>
      <c r="K76" s="544">
        <v>45565</v>
      </c>
      <c r="L76" s="544" t="s">
        <v>888</v>
      </c>
      <c r="M76" s="541" t="s">
        <v>63</v>
      </c>
      <c r="N76" s="541" t="s">
        <v>47</v>
      </c>
      <c r="O76" s="541">
        <v>15</v>
      </c>
      <c r="P76" s="541" t="s">
        <v>60</v>
      </c>
      <c r="Q76" s="541" t="s">
        <v>180</v>
      </c>
      <c r="R76" s="562">
        <v>50</v>
      </c>
      <c r="S76" s="563">
        <v>24</v>
      </c>
      <c r="T76" s="564">
        <v>0.48</v>
      </c>
    </row>
    <row r="77" spans="1:20" s="577" customFormat="1" ht="73.5" x14ac:dyDescent="0.25">
      <c r="A77" s="552" t="s">
        <v>164</v>
      </c>
      <c r="B77" s="552" t="s">
        <v>439</v>
      </c>
      <c r="C77" s="552" t="s">
        <v>167</v>
      </c>
      <c r="D77" s="553" t="s">
        <v>10</v>
      </c>
      <c r="E77" s="552" t="s">
        <v>439</v>
      </c>
      <c r="F77" s="552" t="s">
        <v>740</v>
      </c>
      <c r="G77" s="552" t="s">
        <v>186</v>
      </c>
      <c r="H77" s="554">
        <v>1</v>
      </c>
      <c r="I77" s="553" t="s">
        <v>839</v>
      </c>
      <c r="J77" s="553" t="s">
        <v>1201</v>
      </c>
      <c r="K77" s="555">
        <v>45565</v>
      </c>
      <c r="L77" s="555" t="s">
        <v>888</v>
      </c>
      <c r="M77" s="552" t="s">
        <v>168</v>
      </c>
      <c r="N77" s="552" t="s">
        <v>16</v>
      </c>
      <c r="O77" s="559" t="s">
        <v>181</v>
      </c>
      <c r="P77" s="552" t="s">
        <v>166</v>
      </c>
      <c r="Q77" s="560" t="s">
        <v>170</v>
      </c>
      <c r="R77" s="556">
        <v>5</v>
      </c>
      <c r="S77" s="557">
        <v>1</v>
      </c>
      <c r="T77" s="558">
        <v>0.2</v>
      </c>
    </row>
  </sheetData>
  <sheetProtection algorithmName="SHA-512" hashValue="wxtTs1IafVyQADejx/eb8KGPXWCEz+4s5dtvVohU0DDs3iXaN3n3GUfG7m2PrRPk7zooMh9+70yWFJHg+bv95Q==" saltValue="/CckE+ZLVGLHf/fi/65hpg==" spinCount="100000" sheet="1" objects="1" scenarios="1" autoFilter="0"/>
  <autoFilter ref="A2:T2"/>
  <pageMargins left="0.7" right="0.7" top="0.75" bottom="0.75" header="0.3" footer="0.3"/>
  <pageSetup paperSize="5" scale="65"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LU_All!$F$3:$F$26</xm:f>
          </x14:formula1>
          <xm:sqref>D3:D77</xm:sqref>
        </x14:dataValidation>
        <x14:dataValidation type="list" allowBlank="1" showInputMessage="1" showErrorMessage="1">
          <x14:formula1>
            <xm:f>LU_All!$B$25:$B$30</xm:f>
          </x14:formula1>
          <xm:sqref>I3:I77</xm:sqref>
        </x14:dataValidation>
        <x14:dataValidation type="list" allowBlank="1" showInputMessage="1" showErrorMessage="1">
          <x14:formula1>
            <xm:f>LU_All!$O$3:$V$3</xm:f>
          </x14:formula1>
          <xm:sqref>A10 A25 A40 A55 A71</xm:sqref>
        </x14:dataValidation>
        <x14:dataValidation type="list" allowBlank="1" showInputMessage="1" showErrorMessage="1">
          <x14:formula1>
            <xm:f>LU_All!$B$4:$B$12</xm:f>
          </x14:formula1>
          <xm:sqref>A41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 sqref="A4:XFD373"/>
    </sheetView>
  </sheetViews>
  <sheetFormatPr defaultRowHeight="14.5" x14ac:dyDescent="0.35"/>
  <sheetData/>
  <customSheetViews>
    <customSheetView guid="{8E7A659F-1F78-41E1-A901-E72DF8119CBB}" state="hidden">
      <selection activeCell="A4" sqref="A4:XFD373"/>
      <pageMargins left="0.7" right="0.7" top="0.75" bottom="0.75" header="0.3" footer="0.3"/>
    </customSheetView>
    <customSheetView guid="{12AE7722-B0A3-4C2A-98B5-2DE188FD685E}" state="hidden">
      <selection activeCell="A4" sqref="A4:XFD373"/>
      <pageMargins left="0.7" right="0.7" top="0.75" bottom="0.75" header="0.3" footer="0.3"/>
    </customSheetView>
    <customSheetView guid="{04AB7A58-4366-4A28-AC89-CED3F78B7D40}" state="hidden">
      <selection activeCell="A4" sqref="A4:XFD373"/>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A7" sqref="A7:XFD10"/>
    </sheetView>
  </sheetViews>
  <sheetFormatPr defaultRowHeight="14.5" x14ac:dyDescent="0.35"/>
  <sheetData/>
  <customSheetViews>
    <customSheetView guid="{8E7A659F-1F78-41E1-A901-E72DF8119CBB}" state="hidden" topLeftCell="A7">
      <selection activeCell="A7" sqref="A7:XFD10"/>
      <pageMargins left="0.7" right="0.7" top="0.75" bottom="0.75" header="0.3" footer="0.3"/>
    </customSheetView>
    <customSheetView guid="{12AE7722-B0A3-4C2A-98B5-2DE188FD685E}" state="hidden" topLeftCell="A7">
      <selection activeCell="A7" sqref="A7:XFD10"/>
      <pageMargins left="0.7" right="0.7" top="0.75" bottom="0.75" header="0.3" footer="0.3"/>
    </customSheetView>
    <customSheetView guid="{04AB7A58-4366-4A28-AC89-CED3F78B7D40}" state="hidden" topLeftCell="A7">
      <selection activeCell="A7" sqref="A7:XFD10"/>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O21"/>
  <sheetViews>
    <sheetView workbookViewId="0">
      <selection activeCell="F35" sqref="F35"/>
    </sheetView>
  </sheetViews>
  <sheetFormatPr defaultRowHeight="14.5" x14ac:dyDescent="0.35"/>
  <sheetData>
    <row r="4" spans="3:15" ht="15" thickBot="1" x14ac:dyDescent="0.4">
      <c r="C4" s="9"/>
    </row>
    <row r="5" spans="3:15" x14ac:dyDescent="0.35">
      <c r="C5" s="9"/>
      <c r="F5" s="221" t="s">
        <v>788</v>
      </c>
      <c r="G5" s="222" t="s">
        <v>789</v>
      </c>
      <c r="H5" s="222" t="s">
        <v>790</v>
      </c>
      <c r="I5" s="222" t="s">
        <v>791</v>
      </c>
      <c r="J5" s="222"/>
      <c r="K5" s="222" t="s">
        <v>792</v>
      </c>
      <c r="L5" s="223" t="s">
        <v>793</v>
      </c>
      <c r="M5" s="223" t="s">
        <v>794</v>
      </c>
      <c r="N5" s="223" t="s">
        <v>795</v>
      </c>
      <c r="O5" s="224" t="s">
        <v>784</v>
      </c>
    </row>
    <row r="6" spans="3:15" x14ac:dyDescent="0.35">
      <c r="C6" s="9"/>
      <c r="F6" s="225" t="s">
        <v>796</v>
      </c>
      <c r="G6" s="226" t="s">
        <v>797</v>
      </c>
      <c r="H6" s="227">
        <v>41533</v>
      </c>
      <c r="I6" s="227">
        <v>43100</v>
      </c>
      <c r="J6" s="227"/>
      <c r="K6" s="227">
        <v>43100</v>
      </c>
      <c r="L6" s="228">
        <v>2933000</v>
      </c>
      <c r="M6" s="229" t="s">
        <v>798</v>
      </c>
      <c r="N6" s="229" t="s">
        <v>799</v>
      </c>
      <c r="O6" s="230" t="s">
        <v>800</v>
      </c>
    </row>
    <row r="7" spans="3:15" x14ac:dyDescent="0.35">
      <c r="C7" s="71" t="s">
        <v>837</v>
      </c>
      <c r="F7" s="225" t="s">
        <v>801</v>
      </c>
      <c r="G7" s="226" t="s">
        <v>802</v>
      </c>
      <c r="H7" s="227">
        <v>41869</v>
      </c>
      <c r="I7" s="227">
        <v>43465</v>
      </c>
      <c r="J7" s="227"/>
      <c r="K7" s="227">
        <v>43465</v>
      </c>
      <c r="L7" s="228">
        <v>3135922</v>
      </c>
      <c r="M7" s="229" t="s">
        <v>798</v>
      </c>
      <c r="N7" s="229" t="s">
        <v>803</v>
      </c>
      <c r="O7" s="230" t="s">
        <v>804</v>
      </c>
    </row>
    <row r="8" spans="3:15" x14ac:dyDescent="0.35">
      <c r="C8" s="71"/>
      <c r="F8" s="225" t="s">
        <v>805</v>
      </c>
      <c r="G8" s="226" t="s">
        <v>806</v>
      </c>
      <c r="H8" s="227">
        <v>42208</v>
      </c>
      <c r="I8" s="227">
        <v>43646</v>
      </c>
      <c r="J8" s="227"/>
      <c r="K8" s="227">
        <v>43465</v>
      </c>
      <c r="L8" s="228">
        <v>3070561</v>
      </c>
      <c r="M8" s="229" t="s">
        <v>798</v>
      </c>
      <c r="N8" s="229" t="s">
        <v>807</v>
      </c>
      <c r="O8" s="230" t="s">
        <v>808</v>
      </c>
    </row>
    <row r="9" spans="3:15" x14ac:dyDescent="0.35">
      <c r="C9" s="71" t="s">
        <v>787</v>
      </c>
      <c r="F9" s="225" t="s">
        <v>809</v>
      </c>
      <c r="G9" s="226" t="s">
        <v>810</v>
      </c>
      <c r="H9" s="231">
        <v>42548</v>
      </c>
      <c r="I9" s="231">
        <v>44012</v>
      </c>
      <c r="J9" s="231"/>
      <c r="K9" s="231">
        <v>43830</v>
      </c>
      <c r="L9" s="232">
        <v>3113192</v>
      </c>
      <c r="M9" s="229" t="s">
        <v>798</v>
      </c>
      <c r="N9" s="229" t="s">
        <v>811</v>
      </c>
      <c r="O9" s="230" t="s">
        <v>812</v>
      </c>
    </row>
    <row r="10" spans="3:15" x14ac:dyDescent="0.35">
      <c r="C10" s="9"/>
      <c r="F10" s="225" t="s">
        <v>813</v>
      </c>
      <c r="G10" s="233" t="s">
        <v>814</v>
      </c>
      <c r="H10" s="234">
        <v>42940</v>
      </c>
      <c r="I10" s="234">
        <v>44742</v>
      </c>
      <c r="J10" s="234"/>
      <c r="K10" s="234">
        <v>44561</v>
      </c>
      <c r="L10" s="235">
        <v>3245500</v>
      </c>
      <c r="M10" s="229" t="s">
        <v>798</v>
      </c>
      <c r="N10" s="229" t="s">
        <v>815</v>
      </c>
      <c r="O10" s="230" t="s">
        <v>816</v>
      </c>
    </row>
    <row r="11" spans="3:15" x14ac:dyDescent="0.35">
      <c r="C11" s="9"/>
      <c r="F11" s="225" t="s">
        <v>817</v>
      </c>
      <c r="G11" s="233" t="s">
        <v>818</v>
      </c>
      <c r="H11" s="234">
        <v>43282</v>
      </c>
      <c r="I11" s="234">
        <v>45107</v>
      </c>
      <c r="J11" s="234"/>
      <c r="K11" s="234">
        <v>44926</v>
      </c>
      <c r="L11" s="235">
        <v>3162400</v>
      </c>
      <c r="M11" s="229" t="s">
        <v>798</v>
      </c>
      <c r="N11" s="229" t="s">
        <v>819</v>
      </c>
      <c r="O11" s="230" t="s">
        <v>820</v>
      </c>
    </row>
    <row r="12" spans="3:15" x14ac:dyDescent="0.35">
      <c r="C12" s="9"/>
      <c r="F12" s="225" t="s">
        <v>821</v>
      </c>
      <c r="G12" s="233" t="s">
        <v>822</v>
      </c>
      <c r="H12" s="234">
        <v>43647</v>
      </c>
      <c r="I12" s="234">
        <v>45473</v>
      </c>
      <c r="J12" s="234"/>
      <c r="K12" s="234">
        <v>45291</v>
      </c>
      <c r="L12" s="235">
        <v>3162400</v>
      </c>
      <c r="M12" s="229" t="s">
        <v>798</v>
      </c>
      <c r="N12" s="229" t="s">
        <v>823</v>
      </c>
      <c r="O12" s="230" t="s">
        <v>824</v>
      </c>
    </row>
    <row r="13" spans="3:15" x14ac:dyDescent="0.35">
      <c r="C13" s="9"/>
      <c r="F13" s="225" t="s">
        <v>825</v>
      </c>
      <c r="G13" s="233" t="s">
        <v>826</v>
      </c>
      <c r="H13" s="234">
        <v>44013</v>
      </c>
      <c r="I13" s="234">
        <v>45838</v>
      </c>
      <c r="J13" s="234"/>
      <c r="K13" s="234">
        <v>45657</v>
      </c>
      <c r="L13" s="235">
        <v>3162400</v>
      </c>
      <c r="M13" s="229" t="s">
        <v>798</v>
      </c>
      <c r="N13" s="229" t="s">
        <v>827</v>
      </c>
      <c r="O13" s="230" t="s">
        <v>828</v>
      </c>
    </row>
    <row r="14" spans="3:15" x14ac:dyDescent="0.35">
      <c r="C14" s="9"/>
      <c r="F14" s="225" t="s">
        <v>829</v>
      </c>
      <c r="G14" s="233" t="s">
        <v>830</v>
      </c>
      <c r="H14" s="234">
        <v>44378</v>
      </c>
      <c r="I14" s="234">
        <v>46203</v>
      </c>
      <c r="J14" s="234"/>
      <c r="K14" s="234">
        <v>46022</v>
      </c>
      <c r="L14" s="235">
        <v>3162400</v>
      </c>
      <c r="M14" s="229" t="s">
        <v>798</v>
      </c>
      <c r="N14" s="229" t="s">
        <v>831</v>
      </c>
      <c r="O14" s="230" t="s">
        <v>832</v>
      </c>
    </row>
    <row r="15" spans="3:15" ht="15" thickBot="1" x14ac:dyDescent="0.4">
      <c r="C15" s="9"/>
      <c r="F15" s="236" t="s">
        <v>833</v>
      </c>
      <c r="G15" s="237" t="s">
        <v>834</v>
      </c>
      <c r="H15" s="238">
        <v>44743</v>
      </c>
      <c r="I15" s="238">
        <v>46568</v>
      </c>
      <c r="J15" s="238"/>
      <c r="K15" s="238">
        <v>46387</v>
      </c>
      <c r="L15" s="239">
        <v>3162400</v>
      </c>
      <c r="M15" s="240" t="s">
        <v>798</v>
      </c>
      <c r="N15" s="240" t="s">
        <v>835</v>
      </c>
      <c r="O15" s="241" t="s">
        <v>836</v>
      </c>
    </row>
    <row r="16" spans="3:15" x14ac:dyDescent="0.35">
      <c r="C16" s="9"/>
    </row>
    <row r="17" spans="3:3" x14ac:dyDescent="0.35">
      <c r="C17" s="9"/>
    </row>
    <row r="18" spans="3:3" x14ac:dyDescent="0.35">
      <c r="C18" s="9"/>
    </row>
    <row r="19" spans="3:3" x14ac:dyDescent="0.35">
      <c r="C19" s="9"/>
    </row>
    <row r="20" spans="3:3" x14ac:dyDescent="0.35">
      <c r="C20" s="9"/>
    </row>
    <row r="21" spans="3:3" x14ac:dyDescent="0.35">
      <c r="C21" s="9"/>
    </row>
  </sheetData>
  <customSheetViews>
    <customSheetView guid="{8E7A659F-1F78-41E1-A901-E72DF8119CBB}" state="hidden">
      <selection activeCell="F35" sqref="F35"/>
      <pageMargins left="0.7" right="0.7" top="0.75" bottom="0.75" header="0.3" footer="0.3"/>
    </customSheetView>
    <customSheetView guid="{12AE7722-B0A3-4C2A-98B5-2DE188FD685E}" state="hidden">
      <selection activeCell="F35" sqref="F35"/>
      <pageMargins left="0.7" right="0.7" top="0.75" bottom="0.75" header="0.3" footer="0.3"/>
    </customSheetView>
    <customSheetView guid="{04AB7A58-4366-4A28-AC89-CED3F78B7D40}" state="hidden">
      <selection activeCell="F35" sqref="F35"/>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78"/>
  <sheetViews>
    <sheetView showGridLines="0" topLeftCell="A50" workbookViewId="0">
      <selection activeCell="B103" sqref="B103"/>
    </sheetView>
  </sheetViews>
  <sheetFormatPr defaultRowHeight="14.5" x14ac:dyDescent="0.35"/>
  <cols>
    <col min="1" max="1" width="14.54296875" style="60" customWidth="1"/>
    <col min="2" max="2" width="92.26953125" customWidth="1"/>
    <col min="3" max="3" width="9.81640625" customWidth="1"/>
    <col min="4" max="4" width="14.7265625" customWidth="1"/>
    <col min="5" max="12" width="8.54296875" customWidth="1"/>
  </cols>
  <sheetData>
    <row r="3" spans="1:9" ht="29" x14ac:dyDescent="0.35">
      <c r="A3" s="122" t="s">
        <v>706</v>
      </c>
      <c r="B3" s="149" t="s">
        <v>293</v>
      </c>
      <c r="C3" s="148" t="s">
        <v>406</v>
      </c>
      <c r="D3" s="148" t="s">
        <v>448</v>
      </c>
      <c r="E3" s="135" t="s">
        <v>701</v>
      </c>
      <c r="F3" s="135" t="s">
        <v>702</v>
      </c>
      <c r="G3" s="135" t="s">
        <v>703</v>
      </c>
      <c r="H3" s="135" t="s">
        <v>704</v>
      </c>
      <c r="I3" s="135" t="s">
        <v>705</v>
      </c>
    </row>
    <row r="4" spans="1:9" x14ac:dyDescent="0.35">
      <c r="A4" s="126" t="s">
        <v>64</v>
      </c>
      <c r="B4" s="137" t="s">
        <v>660</v>
      </c>
      <c r="C4" s="138"/>
      <c r="D4" s="138"/>
      <c r="E4" s="150"/>
      <c r="F4" s="146"/>
      <c r="G4" s="146"/>
      <c r="H4" s="146"/>
      <c r="I4" s="146"/>
    </row>
    <row r="5" spans="1:9" ht="29" x14ac:dyDescent="0.35">
      <c r="A5" s="129"/>
      <c r="B5" s="123" t="s">
        <v>343</v>
      </c>
      <c r="C5" s="120" t="s">
        <v>55</v>
      </c>
      <c r="D5" s="120" t="s">
        <v>69</v>
      </c>
      <c r="E5" s="147"/>
      <c r="F5" s="144"/>
      <c r="G5" s="144"/>
      <c r="H5" s="144"/>
      <c r="I5" s="144"/>
    </row>
    <row r="6" spans="1:9" x14ac:dyDescent="0.35">
      <c r="A6" s="129"/>
      <c r="B6" s="123" t="s">
        <v>345</v>
      </c>
      <c r="C6" s="120" t="s">
        <v>344</v>
      </c>
      <c r="D6" s="120" t="s">
        <v>81</v>
      </c>
      <c r="E6" s="147"/>
      <c r="F6" s="144"/>
      <c r="G6" s="144"/>
      <c r="H6" s="144"/>
      <c r="I6" s="144"/>
    </row>
    <row r="7" spans="1:9" ht="29" x14ac:dyDescent="0.35">
      <c r="A7" s="129"/>
      <c r="B7" s="123" t="s">
        <v>347</v>
      </c>
      <c r="C7" s="120" t="s">
        <v>346</v>
      </c>
      <c r="D7" s="120" t="s">
        <v>73</v>
      </c>
      <c r="E7" s="147"/>
      <c r="F7" s="144"/>
      <c r="G7" s="144"/>
      <c r="H7" s="144"/>
      <c r="I7" s="144"/>
    </row>
    <row r="8" spans="1:9" ht="29" x14ac:dyDescent="0.35">
      <c r="A8" s="129"/>
      <c r="B8" s="123" t="s">
        <v>348</v>
      </c>
      <c r="C8" s="120">
        <v>5</v>
      </c>
      <c r="D8" s="120" t="s">
        <v>92</v>
      </c>
      <c r="E8" s="147"/>
      <c r="F8" s="144"/>
      <c r="G8" s="144"/>
      <c r="H8" s="144"/>
      <c r="I8" s="144"/>
    </row>
    <row r="9" spans="1:9" x14ac:dyDescent="0.35">
      <c r="A9" s="129"/>
      <c r="B9" s="123" t="s">
        <v>349</v>
      </c>
      <c r="C9" s="120" t="s">
        <v>55</v>
      </c>
      <c r="D9" s="120" t="s">
        <v>75</v>
      </c>
      <c r="E9" s="147"/>
      <c r="F9" s="144"/>
      <c r="G9" s="144"/>
      <c r="H9" s="144"/>
      <c r="I9" s="144"/>
    </row>
    <row r="10" spans="1:9" x14ac:dyDescent="0.35">
      <c r="A10" s="129"/>
      <c r="B10" s="123" t="s">
        <v>350</v>
      </c>
      <c r="C10" s="120" t="s">
        <v>170</v>
      </c>
      <c r="D10" s="120" t="s">
        <v>96</v>
      </c>
      <c r="E10" s="147"/>
      <c r="F10" s="144"/>
      <c r="G10" s="144"/>
      <c r="H10" s="144"/>
      <c r="I10" s="144"/>
    </row>
    <row r="11" spans="1:9" x14ac:dyDescent="0.35">
      <c r="A11" s="129"/>
      <c r="B11" s="139" t="s">
        <v>661</v>
      </c>
      <c r="C11" s="140"/>
      <c r="D11" s="141"/>
      <c r="E11" s="150"/>
      <c r="F11" s="146"/>
      <c r="G11" s="146"/>
      <c r="H11" s="146"/>
      <c r="I11" s="146"/>
    </row>
    <row r="12" spans="1:9" ht="29" x14ac:dyDescent="0.35">
      <c r="A12" s="129"/>
      <c r="B12" s="123" t="s">
        <v>351</v>
      </c>
      <c r="C12" s="120">
        <v>1</v>
      </c>
      <c r="D12" s="120" t="s">
        <v>78</v>
      </c>
      <c r="E12" s="147"/>
      <c r="F12" s="144"/>
      <c r="G12" s="144"/>
      <c r="H12" s="144"/>
      <c r="I12" s="144"/>
    </row>
    <row r="13" spans="1:9" x14ac:dyDescent="0.35">
      <c r="A13" s="129"/>
      <c r="B13" s="123" t="s">
        <v>352</v>
      </c>
      <c r="C13" s="120" t="s">
        <v>100</v>
      </c>
      <c r="D13" s="120" t="s">
        <v>78</v>
      </c>
      <c r="E13" s="147"/>
      <c r="F13" s="144"/>
      <c r="G13" s="144"/>
      <c r="H13" s="144"/>
      <c r="I13" s="144"/>
    </row>
    <row r="14" spans="1:9" ht="29" x14ac:dyDescent="0.35">
      <c r="A14" s="129"/>
      <c r="B14" s="123" t="s">
        <v>353</v>
      </c>
      <c r="C14" s="120" t="s">
        <v>55</v>
      </c>
      <c r="D14" s="120" t="s">
        <v>78</v>
      </c>
      <c r="E14" s="147"/>
      <c r="F14" s="144"/>
      <c r="G14" s="144"/>
      <c r="H14" s="144"/>
      <c r="I14" s="144"/>
    </row>
    <row r="15" spans="1:9" x14ac:dyDescent="0.35">
      <c r="A15" s="129"/>
      <c r="B15" s="139" t="s">
        <v>662</v>
      </c>
      <c r="C15" s="140"/>
      <c r="D15" s="141"/>
      <c r="E15" s="150"/>
      <c r="F15" s="146"/>
      <c r="G15" s="146"/>
      <c r="H15" s="146"/>
      <c r="I15" s="146"/>
    </row>
    <row r="16" spans="1:9" ht="29" x14ac:dyDescent="0.35">
      <c r="A16" s="129"/>
      <c r="B16" s="123" t="s">
        <v>354</v>
      </c>
      <c r="C16" s="120" t="s">
        <v>100</v>
      </c>
      <c r="D16" s="120" t="s">
        <v>81</v>
      </c>
      <c r="E16" s="147"/>
      <c r="F16" s="144"/>
      <c r="G16" s="144"/>
      <c r="H16" s="144"/>
      <c r="I16" s="144"/>
    </row>
    <row r="17" spans="1:9" x14ac:dyDescent="0.35">
      <c r="A17" s="129"/>
      <c r="B17" s="123" t="s">
        <v>355</v>
      </c>
      <c r="C17" s="120" t="s">
        <v>87</v>
      </c>
      <c r="D17" s="120" t="s">
        <v>85</v>
      </c>
      <c r="E17" s="147"/>
      <c r="F17" s="144"/>
      <c r="G17" s="144"/>
      <c r="H17" s="144"/>
      <c r="I17" s="144"/>
    </row>
    <row r="18" spans="1:9" x14ac:dyDescent="0.35">
      <c r="A18" s="129"/>
      <c r="B18" s="139" t="s">
        <v>663</v>
      </c>
      <c r="C18" s="140"/>
      <c r="D18" s="141"/>
      <c r="E18" s="150"/>
      <c r="F18" s="146"/>
      <c r="G18" s="146"/>
      <c r="H18" s="146"/>
      <c r="I18" s="146"/>
    </row>
    <row r="19" spans="1:9" ht="29" x14ac:dyDescent="0.35">
      <c r="A19" s="129"/>
      <c r="B19" s="123" t="s">
        <v>356</v>
      </c>
      <c r="C19" s="120" t="s">
        <v>87</v>
      </c>
      <c r="D19" s="120" t="s">
        <v>88</v>
      </c>
      <c r="E19" s="147"/>
      <c r="F19" s="144"/>
      <c r="G19" s="144"/>
      <c r="H19" s="144"/>
      <c r="I19" s="144"/>
    </row>
    <row r="20" spans="1:9" x14ac:dyDescent="0.35">
      <c r="A20" s="129"/>
      <c r="B20" s="123" t="s">
        <v>357</v>
      </c>
      <c r="C20" s="120" t="s">
        <v>100</v>
      </c>
      <c r="D20" s="120" t="s">
        <v>88</v>
      </c>
      <c r="E20" s="147"/>
      <c r="F20" s="144"/>
      <c r="G20" s="144"/>
      <c r="H20" s="144"/>
      <c r="I20" s="144"/>
    </row>
    <row r="21" spans="1:9" ht="29" x14ac:dyDescent="0.35">
      <c r="A21" s="128"/>
      <c r="B21" s="123" t="s">
        <v>358</v>
      </c>
      <c r="C21" s="120">
        <v>4</v>
      </c>
      <c r="D21" s="120" t="s">
        <v>88</v>
      </c>
      <c r="E21" s="147"/>
      <c r="F21" s="144"/>
      <c r="G21" s="144"/>
      <c r="H21" s="144"/>
      <c r="I21" s="144"/>
    </row>
    <row r="22" spans="1:9" ht="29" x14ac:dyDescent="0.35">
      <c r="A22" s="126" t="s">
        <v>386</v>
      </c>
      <c r="B22" s="139" t="s">
        <v>649</v>
      </c>
      <c r="C22" s="140"/>
      <c r="D22" s="141"/>
      <c r="E22" s="150"/>
      <c r="F22" s="146"/>
      <c r="G22" s="146"/>
      <c r="H22" s="146"/>
      <c r="I22" s="146"/>
    </row>
    <row r="23" spans="1:9" x14ac:dyDescent="0.35">
      <c r="A23" s="129"/>
      <c r="B23" s="123" t="s">
        <v>382</v>
      </c>
      <c r="C23" s="120">
        <v>1</v>
      </c>
      <c r="D23" s="120" t="s">
        <v>149</v>
      </c>
      <c r="E23" s="147"/>
      <c r="F23" s="144"/>
      <c r="G23" s="144"/>
      <c r="H23" s="144"/>
      <c r="I23" s="144"/>
    </row>
    <row r="24" spans="1:9" x14ac:dyDescent="0.35">
      <c r="A24" s="129"/>
      <c r="B24" s="139" t="s">
        <v>650</v>
      </c>
      <c r="C24" s="140"/>
      <c r="D24" s="141"/>
      <c r="E24" s="150"/>
      <c r="F24" s="146"/>
      <c r="G24" s="146"/>
      <c r="H24" s="146"/>
      <c r="I24" s="146"/>
    </row>
    <row r="25" spans="1:9" x14ac:dyDescent="0.35">
      <c r="A25" s="129"/>
      <c r="B25" s="123" t="s">
        <v>383</v>
      </c>
      <c r="C25" s="120">
        <v>1</v>
      </c>
      <c r="D25" s="120" t="s">
        <v>149</v>
      </c>
      <c r="E25" s="147"/>
      <c r="F25" s="144"/>
      <c r="G25" s="144"/>
      <c r="H25" s="144"/>
      <c r="I25" s="144"/>
    </row>
    <row r="26" spans="1:9" ht="29" x14ac:dyDescent="0.35">
      <c r="A26" s="129"/>
      <c r="B26" s="123" t="s">
        <v>384</v>
      </c>
      <c r="C26" s="120" t="s">
        <v>170</v>
      </c>
      <c r="D26" s="120" t="s">
        <v>149</v>
      </c>
      <c r="E26" s="147"/>
      <c r="F26" s="144"/>
      <c r="G26" s="144"/>
      <c r="H26" s="144"/>
      <c r="I26" s="144"/>
    </row>
    <row r="27" spans="1:9" ht="29" x14ac:dyDescent="0.35">
      <c r="A27" s="129"/>
      <c r="B27" s="123" t="s">
        <v>385</v>
      </c>
      <c r="C27" s="120">
        <v>5</v>
      </c>
      <c r="D27" s="120" t="s">
        <v>149</v>
      </c>
      <c r="E27" s="147"/>
      <c r="F27" s="144"/>
      <c r="G27" s="144"/>
      <c r="H27" s="144"/>
      <c r="I27" s="144"/>
    </row>
    <row r="28" spans="1:9" x14ac:dyDescent="0.35">
      <c r="A28" s="127" t="s">
        <v>152</v>
      </c>
      <c r="B28" s="139" t="s">
        <v>655</v>
      </c>
      <c r="C28" s="140"/>
      <c r="D28" s="141"/>
      <c r="E28" s="150"/>
      <c r="F28" s="146"/>
      <c r="G28" s="146"/>
      <c r="H28" s="146"/>
      <c r="I28" s="146"/>
    </row>
    <row r="29" spans="1:9" ht="43.5" x14ac:dyDescent="0.35">
      <c r="A29" s="129"/>
      <c r="B29" s="123" t="s">
        <v>388</v>
      </c>
      <c r="C29" s="120" t="s">
        <v>387</v>
      </c>
      <c r="D29" s="120" t="s">
        <v>389</v>
      </c>
      <c r="E29" s="147"/>
      <c r="F29" s="144"/>
      <c r="G29" s="144"/>
      <c r="H29" s="144"/>
      <c r="I29" s="144"/>
    </row>
    <row r="30" spans="1:9" x14ac:dyDescent="0.35">
      <c r="A30" s="129"/>
      <c r="B30" s="139" t="s">
        <v>651</v>
      </c>
      <c r="C30" s="140"/>
      <c r="D30" s="141"/>
      <c r="E30" s="150"/>
      <c r="F30" s="146"/>
      <c r="G30" s="146"/>
      <c r="H30" s="146"/>
      <c r="I30" s="146"/>
    </row>
    <row r="31" spans="1:9" x14ac:dyDescent="0.35">
      <c r="A31" s="129"/>
      <c r="B31" s="123" t="s">
        <v>390</v>
      </c>
      <c r="C31" s="120" t="s">
        <v>154</v>
      </c>
      <c r="D31" s="120" t="s">
        <v>155</v>
      </c>
      <c r="E31" s="147"/>
      <c r="F31" s="144"/>
      <c r="G31" s="144"/>
      <c r="H31" s="144"/>
      <c r="I31" s="144"/>
    </row>
    <row r="32" spans="1:9" x14ac:dyDescent="0.35">
      <c r="A32" s="129"/>
      <c r="B32" s="123" t="s">
        <v>391</v>
      </c>
      <c r="C32" s="120">
        <v>1</v>
      </c>
      <c r="D32" s="120" t="s">
        <v>163</v>
      </c>
      <c r="E32" s="147"/>
      <c r="F32" s="144"/>
      <c r="G32" s="144"/>
      <c r="H32" s="144"/>
      <c r="I32" s="144"/>
    </row>
    <row r="33" spans="1:9" x14ac:dyDescent="0.35">
      <c r="A33" s="129"/>
      <c r="B33" s="123" t="s">
        <v>392</v>
      </c>
      <c r="C33" s="120" t="s">
        <v>100</v>
      </c>
      <c r="D33" s="120" t="s">
        <v>163</v>
      </c>
      <c r="E33" s="147"/>
      <c r="F33" s="144"/>
      <c r="G33" s="144"/>
      <c r="H33" s="144"/>
      <c r="I33" s="144"/>
    </row>
    <row r="34" spans="1:9" x14ac:dyDescent="0.35">
      <c r="A34" s="129"/>
      <c r="B34" s="123" t="s">
        <v>393</v>
      </c>
      <c r="C34" s="120" t="s">
        <v>87</v>
      </c>
      <c r="D34" s="120" t="s">
        <v>163</v>
      </c>
      <c r="E34" s="147"/>
      <c r="F34" s="144"/>
      <c r="G34" s="144"/>
      <c r="H34" s="144"/>
      <c r="I34" s="144"/>
    </row>
    <row r="35" spans="1:9" x14ac:dyDescent="0.35">
      <c r="A35" s="129"/>
      <c r="B35" s="123" t="s">
        <v>394</v>
      </c>
      <c r="C35" s="120" t="s">
        <v>55</v>
      </c>
      <c r="D35" s="120" t="s">
        <v>163</v>
      </c>
      <c r="E35" s="147"/>
      <c r="F35" s="144"/>
      <c r="G35" s="144"/>
      <c r="H35" s="144"/>
      <c r="I35" s="144"/>
    </row>
    <row r="36" spans="1:9" x14ac:dyDescent="0.35">
      <c r="A36" s="129"/>
      <c r="B36" s="123" t="s">
        <v>395</v>
      </c>
      <c r="C36" s="120">
        <v>2</v>
      </c>
      <c r="D36" s="120" t="s">
        <v>163</v>
      </c>
      <c r="E36" s="147"/>
      <c r="F36" s="144"/>
      <c r="G36" s="144"/>
      <c r="H36" s="144"/>
      <c r="I36" s="144"/>
    </row>
    <row r="37" spans="1:9" x14ac:dyDescent="0.35">
      <c r="A37" s="129"/>
      <c r="B37" s="139" t="s">
        <v>652</v>
      </c>
      <c r="C37" s="140"/>
      <c r="D37" s="141"/>
      <c r="E37" s="150"/>
      <c r="F37" s="146"/>
      <c r="G37" s="146"/>
      <c r="H37" s="146"/>
      <c r="I37" s="146"/>
    </row>
    <row r="38" spans="1:9" ht="29" x14ac:dyDescent="0.35">
      <c r="A38" s="129"/>
      <c r="B38" s="123" t="s">
        <v>399</v>
      </c>
      <c r="C38" s="120" t="s">
        <v>398</v>
      </c>
      <c r="D38" s="120" t="s">
        <v>163</v>
      </c>
      <c r="E38" s="147"/>
      <c r="F38" s="144"/>
      <c r="G38" s="144"/>
      <c r="H38" s="144"/>
      <c r="I38" s="144"/>
    </row>
    <row r="39" spans="1:9" x14ac:dyDescent="0.35">
      <c r="A39" s="129"/>
      <c r="B39" s="123" t="s">
        <v>396</v>
      </c>
      <c r="C39" s="120">
        <v>1</v>
      </c>
      <c r="D39" s="120" t="s">
        <v>161</v>
      </c>
      <c r="E39" s="147"/>
      <c r="F39" s="144"/>
      <c r="G39" s="144"/>
      <c r="H39" s="144"/>
      <c r="I39" s="144"/>
    </row>
    <row r="40" spans="1:9" ht="29" x14ac:dyDescent="0.35">
      <c r="A40" s="129"/>
      <c r="B40" s="123" t="s">
        <v>397</v>
      </c>
      <c r="C40" s="120" t="s">
        <v>346</v>
      </c>
      <c r="D40" s="120" t="s">
        <v>159</v>
      </c>
      <c r="E40" s="147"/>
      <c r="F40" s="144"/>
      <c r="G40" s="144"/>
      <c r="H40" s="144"/>
      <c r="I40" s="144"/>
    </row>
    <row r="41" spans="1:9" x14ac:dyDescent="0.35">
      <c r="A41" s="129"/>
      <c r="B41" s="139" t="s">
        <v>653</v>
      </c>
      <c r="C41" s="140"/>
      <c r="D41" s="141"/>
      <c r="E41" s="150"/>
      <c r="F41" s="146"/>
      <c r="G41" s="146"/>
      <c r="H41" s="146"/>
      <c r="I41" s="146"/>
    </row>
    <row r="42" spans="1:9" x14ac:dyDescent="0.35">
      <c r="A42" s="129"/>
      <c r="B42" s="123" t="s">
        <v>400</v>
      </c>
      <c r="C42" s="120" t="s">
        <v>346</v>
      </c>
      <c r="D42" s="120" t="s">
        <v>163</v>
      </c>
      <c r="E42" s="147"/>
      <c r="F42" s="144"/>
      <c r="G42" s="144"/>
      <c r="H42" s="144"/>
      <c r="I42" s="144"/>
    </row>
    <row r="43" spans="1:9" ht="29" x14ac:dyDescent="0.35">
      <c r="A43" s="129"/>
      <c r="B43" s="123" t="s">
        <v>401</v>
      </c>
      <c r="C43" s="120" t="s">
        <v>87</v>
      </c>
      <c r="D43" s="120" t="s">
        <v>163</v>
      </c>
      <c r="E43" s="147"/>
      <c r="F43" s="144"/>
      <c r="G43" s="144"/>
      <c r="H43" s="144"/>
      <c r="I43" s="144"/>
    </row>
    <row r="44" spans="1:9" x14ac:dyDescent="0.35">
      <c r="A44" s="129"/>
      <c r="B44" s="123" t="s">
        <v>402</v>
      </c>
      <c r="C44" s="130" t="s">
        <v>87</v>
      </c>
      <c r="D44" s="120" t="s">
        <v>163</v>
      </c>
      <c r="E44" s="147"/>
      <c r="F44" s="144"/>
      <c r="G44" s="144"/>
      <c r="H44" s="144"/>
      <c r="I44" s="144"/>
    </row>
    <row r="45" spans="1:9" x14ac:dyDescent="0.35">
      <c r="A45" s="127" t="s">
        <v>369</v>
      </c>
      <c r="B45" s="139" t="s">
        <v>671</v>
      </c>
      <c r="C45" s="140"/>
      <c r="D45" s="141"/>
      <c r="E45" s="150"/>
      <c r="F45" s="146"/>
      <c r="G45" s="146"/>
      <c r="H45" s="146"/>
      <c r="I45" s="146"/>
    </row>
    <row r="46" spans="1:9" x14ac:dyDescent="0.35">
      <c r="A46" s="129"/>
      <c r="B46" s="123" t="s">
        <v>361</v>
      </c>
      <c r="C46" s="120" t="s">
        <v>170</v>
      </c>
      <c r="D46" s="120" t="s">
        <v>123</v>
      </c>
      <c r="E46" s="147"/>
      <c r="F46" s="144"/>
      <c r="G46" s="144"/>
      <c r="H46" s="144"/>
      <c r="I46" s="144"/>
    </row>
    <row r="47" spans="1:9" x14ac:dyDescent="0.35">
      <c r="A47" s="129"/>
      <c r="B47" s="139" t="s">
        <v>672</v>
      </c>
      <c r="C47" s="140"/>
      <c r="D47" s="141"/>
      <c r="E47" s="150"/>
      <c r="F47" s="146"/>
      <c r="G47" s="146"/>
      <c r="H47" s="146"/>
      <c r="I47" s="146"/>
    </row>
    <row r="48" spans="1:9" ht="29" x14ac:dyDescent="0.35">
      <c r="A48" s="129"/>
      <c r="B48" s="123" t="s">
        <v>362</v>
      </c>
      <c r="C48" s="120" t="s">
        <v>100</v>
      </c>
      <c r="D48" s="120" t="s">
        <v>123</v>
      </c>
      <c r="E48" s="147"/>
      <c r="F48" s="144"/>
      <c r="G48" s="144"/>
      <c r="H48" s="144"/>
      <c r="I48" s="144"/>
    </row>
    <row r="49" spans="1:9" x14ac:dyDescent="0.35">
      <c r="A49" s="129"/>
      <c r="B49" s="139" t="s">
        <v>673</v>
      </c>
      <c r="C49" s="140"/>
      <c r="D49" s="141"/>
      <c r="E49" s="150"/>
      <c r="F49" s="146"/>
      <c r="G49" s="146"/>
      <c r="H49" s="146"/>
      <c r="I49" s="146"/>
    </row>
    <row r="50" spans="1:9" ht="29" x14ac:dyDescent="0.35">
      <c r="A50" s="129"/>
      <c r="B50" s="123" t="s">
        <v>364</v>
      </c>
      <c r="C50" s="120" t="s">
        <v>363</v>
      </c>
      <c r="D50" s="130" t="s">
        <v>707</v>
      </c>
      <c r="E50" s="143"/>
      <c r="F50" s="143"/>
      <c r="G50" s="143"/>
      <c r="H50" s="143"/>
      <c r="I50" s="143"/>
    </row>
    <row r="51" spans="1:9" x14ac:dyDescent="0.35">
      <c r="A51" s="129"/>
      <c r="B51" s="139" t="s">
        <v>664</v>
      </c>
      <c r="C51" s="140"/>
      <c r="D51" s="141"/>
      <c r="E51" s="150"/>
      <c r="F51" s="146"/>
      <c r="G51" s="146"/>
      <c r="H51" s="146"/>
      <c r="I51" s="146"/>
    </row>
    <row r="52" spans="1:9" x14ac:dyDescent="0.35">
      <c r="A52" s="129"/>
      <c r="B52" s="123" t="s">
        <v>366</v>
      </c>
      <c r="C52" s="120" t="s">
        <v>365</v>
      </c>
      <c r="D52" s="120" t="s">
        <v>120</v>
      </c>
      <c r="E52" s="144"/>
      <c r="F52" s="144"/>
      <c r="G52" s="144"/>
      <c r="H52" s="144"/>
      <c r="I52" s="144"/>
    </row>
    <row r="53" spans="1:9" ht="29" x14ac:dyDescent="0.35">
      <c r="A53" s="129"/>
      <c r="B53" s="123" t="s">
        <v>367</v>
      </c>
      <c r="C53" s="120" t="s">
        <v>302</v>
      </c>
      <c r="D53" s="130" t="s">
        <v>708</v>
      </c>
      <c r="E53" s="151"/>
      <c r="F53" s="152"/>
      <c r="G53" s="152"/>
      <c r="H53" s="152"/>
      <c r="I53" s="153"/>
    </row>
    <row r="54" spans="1:9" ht="29" x14ac:dyDescent="0.35">
      <c r="A54" s="129"/>
      <c r="B54" s="123" t="s">
        <v>368</v>
      </c>
      <c r="C54" s="120">
        <v>5</v>
      </c>
      <c r="D54" s="120" t="s">
        <v>123</v>
      </c>
      <c r="E54" s="144"/>
      <c r="F54" s="144"/>
      <c r="G54" s="144"/>
      <c r="H54" s="144"/>
      <c r="I54" s="144"/>
    </row>
    <row r="55" spans="1:9" ht="29" x14ac:dyDescent="0.35">
      <c r="A55" s="127" t="s">
        <v>126</v>
      </c>
      <c r="B55" s="139" t="s">
        <v>665</v>
      </c>
      <c r="C55" s="140"/>
      <c r="D55" s="141"/>
      <c r="E55" s="150"/>
      <c r="F55" s="146"/>
      <c r="G55" s="146"/>
      <c r="H55" s="146"/>
      <c r="I55" s="146"/>
    </row>
    <row r="56" spans="1:9" ht="29" x14ac:dyDescent="0.35">
      <c r="A56" s="129"/>
      <c r="B56" s="123" t="s">
        <v>370</v>
      </c>
      <c r="C56" s="120">
        <v>1</v>
      </c>
      <c r="D56" s="120" t="s">
        <v>495</v>
      </c>
      <c r="E56" s="147"/>
      <c r="F56" s="144"/>
      <c r="G56" s="144"/>
      <c r="H56" s="144"/>
      <c r="I56" s="144"/>
    </row>
    <row r="57" spans="1:9" x14ac:dyDescent="0.35">
      <c r="A57" s="129"/>
      <c r="B57" s="123" t="s">
        <v>371</v>
      </c>
      <c r="C57" s="130">
        <v>1</v>
      </c>
      <c r="D57" s="120" t="s">
        <v>495</v>
      </c>
      <c r="E57" s="147"/>
      <c r="F57" s="144"/>
      <c r="G57" s="144"/>
      <c r="H57" s="144"/>
      <c r="I57" s="144"/>
    </row>
    <row r="58" spans="1:9" x14ac:dyDescent="0.35">
      <c r="A58" s="129"/>
      <c r="B58" s="123" t="s">
        <v>372</v>
      </c>
      <c r="C58" s="120" t="s">
        <v>346</v>
      </c>
      <c r="D58" s="120" t="s">
        <v>495</v>
      </c>
      <c r="E58" s="147"/>
      <c r="F58" s="144"/>
      <c r="G58" s="144"/>
      <c r="H58" s="144"/>
      <c r="I58" s="144"/>
    </row>
    <row r="59" spans="1:9" x14ac:dyDescent="0.35">
      <c r="A59" s="129"/>
      <c r="B59" s="123" t="s">
        <v>373</v>
      </c>
      <c r="C59" s="120" t="s">
        <v>84</v>
      </c>
      <c r="D59" s="120" t="s">
        <v>495</v>
      </c>
      <c r="E59" s="147"/>
      <c r="F59" s="144"/>
      <c r="G59" s="144"/>
      <c r="H59" s="144"/>
      <c r="I59" s="144"/>
    </row>
    <row r="60" spans="1:9" ht="29" x14ac:dyDescent="0.35">
      <c r="A60" s="129"/>
      <c r="B60" s="123" t="s">
        <v>374</v>
      </c>
      <c r="C60" s="130" t="s">
        <v>84</v>
      </c>
      <c r="D60" s="120" t="s">
        <v>143</v>
      </c>
      <c r="E60" s="147"/>
      <c r="F60" s="144"/>
      <c r="G60" s="144"/>
      <c r="H60" s="144"/>
      <c r="I60" s="144"/>
    </row>
    <row r="61" spans="1:9" x14ac:dyDescent="0.35">
      <c r="A61" s="129"/>
      <c r="B61" s="139" t="s">
        <v>375</v>
      </c>
      <c r="C61" s="140"/>
      <c r="D61" s="141"/>
      <c r="E61" s="150"/>
      <c r="F61" s="146"/>
      <c r="G61" s="146"/>
      <c r="H61" s="146"/>
      <c r="I61" s="146"/>
    </row>
    <row r="62" spans="1:9" ht="29" x14ac:dyDescent="0.35">
      <c r="A62" s="129"/>
      <c r="B62" s="123" t="s">
        <v>376</v>
      </c>
      <c r="C62" s="120">
        <v>1</v>
      </c>
      <c r="D62" s="120" t="s">
        <v>496</v>
      </c>
      <c r="E62" s="147"/>
      <c r="F62" s="144"/>
      <c r="G62" s="144"/>
      <c r="H62" s="144"/>
      <c r="I62" s="144"/>
    </row>
    <row r="63" spans="1:9" x14ac:dyDescent="0.35">
      <c r="A63" s="129"/>
      <c r="B63" s="139" t="s">
        <v>666</v>
      </c>
      <c r="C63" s="140"/>
      <c r="D63" s="141"/>
      <c r="E63" s="150"/>
      <c r="F63" s="146"/>
      <c r="G63" s="146"/>
      <c r="H63" s="146"/>
      <c r="I63" s="146"/>
    </row>
    <row r="64" spans="1:9" ht="43.5" x14ac:dyDescent="0.35">
      <c r="A64" s="129"/>
      <c r="B64" s="123" t="s">
        <v>377</v>
      </c>
      <c r="C64" s="120" t="s">
        <v>346</v>
      </c>
      <c r="D64" s="120" t="s">
        <v>137</v>
      </c>
      <c r="E64" s="147"/>
      <c r="F64" s="144"/>
      <c r="G64" s="144"/>
      <c r="H64" s="144"/>
      <c r="I64" s="144"/>
    </row>
    <row r="65" spans="1:9" ht="29" x14ac:dyDescent="0.35">
      <c r="A65" s="129"/>
      <c r="B65" s="123" t="s">
        <v>378</v>
      </c>
      <c r="C65" s="120" t="s">
        <v>100</v>
      </c>
      <c r="D65" s="120" t="s">
        <v>140</v>
      </c>
      <c r="E65" s="147"/>
      <c r="F65" s="144"/>
      <c r="G65" s="144"/>
      <c r="H65" s="144"/>
      <c r="I65" s="144"/>
    </row>
    <row r="66" spans="1:9" x14ac:dyDescent="0.35">
      <c r="A66" s="129"/>
      <c r="B66" s="123" t="s">
        <v>379</v>
      </c>
      <c r="C66" s="120" t="s">
        <v>84</v>
      </c>
      <c r="D66" s="120" t="s">
        <v>129</v>
      </c>
      <c r="E66" s="147"/>
      <c r="F66" s="144"/>
      <c r="G66" s="144"/>
      <c r="H66" s="144"/>
      <c r="I66" s="144"/>
    </row>
    <row r="67" spans="1:9" x14ac:dyDescent="0.35">
      <c r="A67" s="129"/>
      <c r="B67" s="139" t="s">
        <v>674</v>
      </c>
      <c r="C67" s="140"/>
      <c r="D67" s="141"/>
      <c r="E67" s="150"/>
      <c r="F67" s="146"/>
      <c r="G67" s="146"/>
      <c r="H67" s="146"/>
      <c r="I67" s="146"/>
    </row>
    <row r="68" spans="1:9" ht="43.5" x14ac:dyDescent="0.35">
      <c r="A68" s="129"/>
      <c r="B68" s="123" t="s">
        <v>381</v>
      </c>
      <c r="C68" s="120" t="s">
        <v>380</v>
      </c>
      <c r="D68" s="120" t="s">
        <v>137</v>
      </c>
      <c r="E68" s="147"/>
      <c r="F68" s="144"/>
      <c r="G68" s="144"/>
      <c r="H68" s="144"/>
      <c r="I68" s="144"/>
    </row>
    <row r="69" spans="1:9" ht="29" x14ac:dyDescent="0.35">
      <c r="A69" s="127" t="s">
        <v>360</v>
      </c>
      <c r="B69" s="139" t="s">
        <v>478</v>
      </c>
      <c r="C69" s="140"/>
      <c r="D69" s="141"/>
      <c r="E69" s="150"/>
      <c r="F69" s="146"/>
      <c r="G69" s="146"/>
      <c r="H69" s="146"/>
      <c r="I69" s="146"/>
    </row>
    <row r="70" spans="1:9" x14ac:dyDescent="0.35">
      <c r="A70" s="129"/>
      <c r="B70" s="123" t="s">
        <v>479</v>
      </c>
      <c r="C70" s="120" t="s">
        <v>302</v>
      </c>
      <c r="D70" s="120" t="s">
        <v>104</v>
      </c>
      <c r="E70" s="147"/>
      <c r="F70" s="144"/>
      <c r="G70" s="144"/>
      <c r="H70" s="144"/>
      <c r="I70" s="144"/>
    </row>
    <row r="71" spans="1:9" x14ac:dyDescent="0.35">
      <c r="A71" s="129"/>
      <c r="B71" s="139" t="s">
        <v>668</v>
      </c>
      <c r="C71" s="140"/>
      <c r="D71" s="141"/>
      <c r="E71" s="150"/>
      <c r="F71" s="146"/>
      <c r="G71" s="146"/>
      <c r="H71" s="146"/>
      <c r="I71" s="146"/>
    </row>
    <row r="72" spans="1:9" ht="29" x14ac:dyDescent="0.35">
      <c r="A72" s="129"/>
      <c r="B72" s="123" t="s">
        <v>480</v>
      </c>
      <c r="C72" s="120" t="s">
        <v>87</v>
      </c>
      <c r="D72" s="120" t="s">
        <v>107</v>
      </c>
      <c r="E72" s="147"/>
      <c r="F72" s="144"/>
      <c r="G72" s="144"/>
      <c r="H72" s="144"/>
      <c r="I72" s="144"/>
    </row>
    <row r="73" spans="1:9" x14ac:dyDescent="0.35">
      <c r="A73" s="129"/>
      <c r="B73" s="139" t="s">
        <v>669</v>
      </c>
      <c r="C73" s="140"/>
      <c r="D73" s="141"/>
      <c r="E73" s="150"/>
      <c r="F73" s="146"/>
      <c r="G73" s="146"/>
      <c r="H73" s="146"/>
      <c r="I73" s="146"/>
    </row>
    <row r="74" spans="1:9" ht="29" x14ac:dyDescent="0.35">
      <c r="A74" s="129"/>
      <c r="B74" s="123" t="s">
        <v>481</v>
      </c>
      <c r="C74" s="120" t="s">
        <v>100</v>
      </c>
      <c r="D74" s="120" t="s">
        <v>114</v>
      </c>
      <c r="E74" s="147"/>
      <c r="F74" s="144"/>
      <c r="G74" s="144"/>
      <c r="H74" s="144"/>
      <c r="I74" s="144"/>
    </row>
    <row r="75" spans="1:9" x14ac:dyDescent="0.35">
      <c r="A75" s="129"/>
      <c r="B75" s="139" t="s">
        <v>670</v>
      </c>
      <c r="C75" s="140"/>
      <c r="D75" s="141"/>
      <c r="E75" s="150"/>
      <c r="F75" s="146"/>
      <c r="G75" s="146"/>
      <c r="H75" s="146"/>
      <c r="I75" s="146"/>
    </row>
    <row r="76" spans="1:9" ht="29" x14ac:dyDescent="0.35">
      <c r="A76" s="129"/>
      <c r="B76" s="123" t="s">
        <v>482</v>
      </c>
      <c r="C76" s="120" t="s">
        <v>87</v>
      </c>
      <c r="D76" s="120" t="s">
        <v>110</v>
      </c>
      <c r="E76" s="147"/>
      <c r="F76" s="144"/>
      <c r="G76" s="144"/>
      <c r="H76" s="144"/>
      <c r="I76" s="144"/>
    </row>
    <row r="77" spans="1:9" x14ac:dyDescent="0.35">
      <c r="A77" s="127" t="s">
        <v>359</v>
      </c>
      <c r="B77" s="139" t="s">
        <v>656</v>
      </c>
      <c r="C77" s="140"/>
      <c r="D77" s="141"/>
      <c r="E77" s="150"/>
      <c r="F77" s="146"/>
      <c r="G77" s="146"/>
      <c r="H77" s="146"/>
      <c r="I77" s="146"/>
    </row>
    <row r="78" spans="1:9" x14ac:dyDescent="0.35">
      <c r="A78" s="129"/>
      <c r="B78" s="123" t="s">
        <v>295</v>
      </c>
      <c r="C78" s="120" t="s">
        <v>294</v>
      </c>
      <c r="D78" s="120" t="s">
        <v>36</v>
      </c>
      <c r="E78" s="147"/>
      <c r="F78" s="144"/>
      <c r="G78" s="144"/>
      <c r="H78" s="144"/>
      <c r="I78" s="144"/>
    </row>
    <row r="79" spans="1:9" ht="29" x14ac:dyDescent="0.35">
      <c r="A79" s="129"/>
      <c r="B79" s="123" t="s">
        <v>296</v>
      </c>
      <c r="C79" s="120">
        <v>2</v>
      </c>
      <c r="D79" s="120" t="s">
        <v>17</v>
      </c>
      <c r="E79" s="147"/>
      <c r="F79" s="144"/>
      <c r="G79" s="144"/>
      <c r="H79" s="144"/>
      <c r="I79" s="144"/>
    </row>
    <row r="80" spans="1:9" x14ac:dyDescent="0.35">
      <c r="A80" s="129"/>
      <c r="B80" s="123" t="s">
        <v>297</v>
      </c>
      <c r="C80" s="130">
        <v>2</v>
      </c>
      <c r="D80" s="120" t="s">
        <v>17</v>
      </c>
      <c r="E80" s="147"/>
      <c r="F80" s="144"/>
      <c r="G80" s="144"/>
      <c r="H80" s="144"/>
      <c r="I80" s="144"/>
    </row>
    <row r="81" spans="1:9" x14ac:dyDescent="0.35">
      <c r="A81" s="129"/>
      <c r="B81" s="123" t="s">
        <v>298</v>
      </c>
      <c r="C81" s="130">
        <v>2</v>
      </c>
      <c r="D81" s="120" t="s">
        <v>17</v>
      </c>
      <c r="E81" s="147"/>
      <c r="F81" s="144"/>
      <c r="G81" s="144"/>
      <c r="H81" s="144"/>
      <c r="I81" s="144"/>
    </row>
    <row r="82" spans="1:9" x14ac:dyDescent="0.35">
      <c r="A82" s="129"/>
      <c r="B82" s="139" t="s">
        <v>657</v>
      </c>
      <c r="C82" s="140"/>
      <c r="D82" s="141"/>
      <c r="E82" s="150"/>
      <c r="F82" s="146"/>
      <c r="G82" s="146"/>
      <c r="H82" s="146"/>
      <c r="I82" s="146"/>
    </row>
    <row r="83" spans="1:9" ht="29" x14ac:dyDescent="0.35">
      <c r="A83" s="129"/>
      <c r="B83" s="123" t="s">
        <v>299</v>
      </c>
      <c r="C83" s="120">
        <v>2</v>
      </c>
      <c r="D83" s="120" t="s">
        <v>21</v>
      </c>
      <c r="E83" s="147"/>
      <c r="F83" s="144"/>
      <c r="G83" s="144"/>
      <c r="H83" s="144"/>
      <c r="I83" s="144"/>
    </row>
    <row r="84" spans="1:9" ht="29" x14ac:dyDescent="0.35">
      <c r="A84" s="129"/>
      <c r="B84" s="123" t="s">
        <v>300</v>
      </c>
      <c r="C84" s="130">
        <v>2</v>
      </c>
      <c r="D84" s="120" t="s">
        <v>21</v>
      </c>
      <c r="E84" s="147"/>
      <c r="F84" s="144"/>
      <c r="G84" s="144"/>
      <c r="H84" s="144"/>
      <c r="I84" s="144"/>
    </row>
    <row r="85" spans="1:9" x14ac:dyDescent="0.35">
      <c r="A85" s="129"/>
      <c r="B85" s="139" t="s">
        <v>658</v>
      </c>
      <c r="C85" s="140"/>
      <c r="D85" s="141"/>
      <c r="E85" s="150"/>
      <c r="F85" s="146"/>
      <c r="G85" s="146"/>
      <c r="H85" s="146"/>
      <c r="I85" s="146"/>
    </row>
    <row r="86" spans="1:9" ht="29" x14ac:dyDescent="0.35">
      <c r="A86" s="129"/>
      <c r="B86" s="123" t="s">
        <v>305</v>
      </c>
      <c r="C86" s="120" t="s">
        <v>84</v>
      </c>
      <c r="D86" s="120" t="s">
        <v>43</v>
      </c>
      <c r="E86" s="147"/>
      <c r="F86" s="144"/>
      <c r="G86" s="144"/>
      <c r="H86" s="144"/>
      <c r="I86" s="144"/>
    </row>
    <row r="87" spans="1:9" x14ac:dyDescent="0.35">
      <c r="A87" s="129"/>
      <c r="B87" s="123" t="s">
        <v>306</v>
      </c>
      <c r="C87" s="120">
        <v>3</v>
      </c>
      <c r="D87" s="120" t="s">
        <v>33</v>
      </c>
      <c r="E87" s="147"/>
      <c r="F87" s="144"/>
      <c r="G87" s="144"/>
      <c r="H87" s="144"/>
      <c r="I87" s="144"/>
    </row>
    <row r="88" spans="1:9" x14ac:dyDescent="0.35">
      <c r="A88" s="129"/>
      <c r="B88" s="123" t="s">
        <v>301</v>
      </c>
      <c r="C88" s="120">
        <v>5</v>
      </c>
      <c r="D88" s="120" t="s">
        <v>25</v>
      </c>
      <c r="E88" s="147"/>
      <c r="F88" s="144"/>
      <c r="G88" s="144"/>
      <c r="H88" s="144"/>
      <c r="I88" s="144"/>
    </row>
    <row r="89" spans="1:9" x14ac:dyDescent="0.35">
      <c r="A89" s="129"/>
      <c r="B89" s="123" t="s">
        <v>303</v>
      </c>
      <c r="C89" s="120" t="s">
        <v>302</v>
      </c>
      <c r="D89" s="120" t="s">
        <v>28</v>
      </c>
      <c r="E89" s="147"/>
      <c r="F89" s="144"/>
      <c r="G89" s="144"/>
      <c r="H89" s="144"/>
      <c r="I89" s="144"/>
    </row>
    <row r="90" spans="1:9" ht="29" x14ac:dyDescent="0.35">
      <c r="A90" s="129"/>
      <c r="B90" s="123" t="s">
        <v>304</v>
      </c>
      <c r="C90" s="120">
        <v>3</v>
      </c>
      <c r="D90" s="120" t="s">
        <v>40</v>
      </c>
      <c r="E90" s="147"/>
      <c r="F90" s="144"/>
      <c r="G90" s="144"/>
      <c r="H90" s="144"/>
      <c r="I90" s="144"/>
    </row>
    <row r="91" spans="1:9" x14ac:dyDescent="0.35">
      <c r="A91" s="129"/>
      <c r="B91" s="139" t="s">
        <v>667</v>
      </c>
      <c r="C91" s="140"/>
      <c r="D91" s="141"/>
      <c r="E91" s="150"/>
      <c r="F91" s="146"/>
      <c r="G91" s="146"/>
      <c r="H91" s="146"/>
      <c r="I91" s="146"/>
    </row>
    <row r="92" spans="1:9" x14ac:dyDescent="0.35">
      <c r="A92" s="129"/>
      <c r="B92" s="123" t="s">
        <v>307</v>
      </c>
      <c r="C92" s="120" t="s">
        <v>170</v>
      </c>
      <c r="D92" s="120" t="s">
        <v>13</v>
      </c>
      <c r="E92" s="147"/>
      <c r="F92" s="144"/>
      <c r="G92" s="144"/>
      <c r="H92" s="144"/>
      <c r="I92" s="144"/>
    </row>
    <row r="93" spans="1:9" x14ac:dyDescent="0.35">
      <c r="A93" s="129"/>
      <c r="B93" s="139" t="s">
        <v>659</v>
      </c>
      <c r="C93" s="140"/>
      <c r="D93" s="141"/>
      <c r="E93" s="150"/>
      <c r="F93" s="146"/>
      <c r="G93" s="146"/>
      <c r="H93" s="146"/>
      <c r="I93" s="146"/>
    </row>
    <row r="94" spans="1:9" x14ac:dyDescent="0.35">
      <c r="A94" s="129"/>
      <c r="B94" s="123" t="s">
        <v>308</v>
      </c>
      <c r="C94" s="120">
        <v>3</v>
      </c>
      <c r="D94" s="120" t="s">
        <v>309</v>
      </c>
      <c r="E94" s="147"/>
      <c r="F94" s="144"/>
      <c r="G94" s="144"/>
      <c r="H94" s="144"/>
      <c r="I94" s="144"/>
    </row>
    <row r="95" spans="1:9" ht="29" x14ac:dyDescent="0.35">
      <c r="A95" s="129"/>
      <c r="B95" s="123" t="s">
        <v>310</v>
      </c>
      <c r="C95" s="130">
        <v>3</v>
      </c>
      <c r="D95" s="120" t="s">
        <v>56</v>
      </c>
      <c r="E95" s="147"/>
      <c r="F95" s="144"/>
      <c r="G95" s="144"/>
      <c r="H95" s="144"/>
      <c r="I95" s="144"/>
    </row>
    <row r="96" spans="1:9" ht="29" x14ac:dyDescent="0.35">
      <c r="A96" s="129"/>
      <c r="B96" s="123" t="s">
        <v>312</v>
      </c>
      <c r="C96" s="120" t="s">
        <v>695</v>
      </c>
      <c r="D96" s="120" t="s">
        <v>60</v>
      </c>
      <c r="E96" s="147"/>
      <c r="F96" s="144"/>
      <c r="G96" s="144"/>
      <c r="H96" s="144"/>
      <c r="I96" s="144"/>
    </row>
    <row r="97" spans="1:9" ht="29" x14ac:dyDescent="0.35">
      <c r="A97" s="127" t="s">
        <v>292</v>
      </c>
      <c r="B97" s="139" t="s">
        <v>654</v>
      </c>
      <c r="C97" s="140"/>
      <c r="D97" s="141"/>
      <c r="E97" s="150"/>
      <c r="F97" s="146"/>
      <c r="G97" s="146"/>
      <c r="H97" s="146"/>
      <c r="I97" s="146"/>
    </row>
    <row r="98" spans="1:9" ht="43.5" x14ac:dyDescent="0.35">
      <c r="A98" s="129"/>
      <c r="B98" s="123" t="s">
        <v>403</v>
      </c>
      <c r="C98" s="120" t="s">
        <v>170</v>
      </c>
      <c r="D98" s="120" t="s">
        <v>166</v>
      </c>
      <c r="E98" s="147"/>
      <c r="F98" s="144"/>
      <c r="G98" s="144"/>
      <c r="H98" s="144"/>
      <c r="I98" s="144"/>
    </row>
    <row r="99" spans="1:9" ht="29" x14ac:dyDescent="0.35">
      <c r="A99" s="128"/>
      <c r="B99" s="123" t="s">
        <v>404</v>
      </c>
      <c r="C99" s="120">
        <v>5</v>
      </c>
      <c r="D99" s="120" t="s">
        <v>166</v>
      </c>
      <c r="E99" s="147"/>
      <c r="F99" s="144"/>
      <c r="G99" s="144"/>
      <c r="H99" s="144"/>
      <c r="I99" s="144"/>
    </row>
    <row r="100" spans="1:9" x14ac:dyDescent="0.35">
      <c r="A100" s="124" t="s">
        <v>422</v>
      </c>
      <c r="B100" s="60"/>
      <c r="C100" s="60"/>
      <c r="D100" s="60"/>
      <c r="E100" s="143"/>
      <c r="F100" s="143"/>
      <c r="G100" s="143"/>
      <c r="H100" s="143"/>
      <c r="I100" s="143"/>
    </row>
    <row r="101" spans="1:9" x14ac:dyDescent="0.35">
      <c r="A101"/>
    </row>
    <row r="102" spans="1:9" x14ac:dyDescent="0.35">
      <c r="A102"/>
    </row>
    <row r="103" spans="1:9" x14ac:dyDescent="0.35">
      <c r="A103"/>
    </row>
    <row r="104" spans="1:9" x14ac:dyDescent="0.35">
      <c r="A104"/>
    </row>
    <row r="105" spans="1:9" x14ac:dyDescent="0.35">
      <c r="A105"/>
    </row>
    <row r="106" spans="1:9" x14ac:dyDescent="0.35">
      <c r="A106"/>
    </row>
    <row r="107" spans="1:9" x14ac:dyDescent="0.35">
      <c r="A107"/>
    </row>
    <row r="108" spans="1:9" x14ac:dyDescent="0.35">
      <c r="A108"/>
    </row>
    <row r="109" spans="1:9" x14ac:dyDescent="0.35">
      <c r="A109"/>
    </row>
    <row r="110" spans="1:9" x14ac:dyDescent="0.35">
      <c r="A110"/>
    </row>
    <row r="111" spans="1:9" x14ac:dyDescent="0.35">
      <c r="A111" s="125"/>
    </row>
    <row r="112" spans="1:9" x14ac:dyDescent="0.35">
      <c r="A112" s="125"/>
    </row>
    <row r="113" spans="1:1" x14ac:dyDescent="0.35">
      <c r="A113" s="125"/>
    </row>
    <row r="114" spans="1:1" x14ac:dyDescent="0.35">
      <c r="A114" s="125"/>
    </row>
    <row r="115" spans="1:1" x14ac:dyDescent="0.35">
      <c r="A115" s="125"/>
    </row>
    <row r="116" spans="1:1" x14ac:dyDescent="0.35">
      <c r="A116" s="125"/>
    </row>
    <row r="117" spans="1:1" x14ac:dyDescent="0.35">
      <c r="A117" s="125"/>
    </row>
    <row r="118" spans="1:1" x14ac:dyDescent="0.35">
      <c r="A118" s="125"/>
    </row>
    <row r="119" spans="1:1" x14ac:dyDescent="0.35">
      <c r="A119" s="125"/>
    </row>
    <row r="120" spans="1:1" x14ac:dyDescent="0.35">
      <c r="A120" s="125"/>
    </row>
    <row r="121" spans="1:1" x14ac:dyDescent="0.35">
      <c r="A121" s="125"/>
    </row>
    <row r="122" spans="1:1" x14ac:dyDescent="0.35">
      <c r="A122" s="125"/>
    </row>
    <row r="123" spans="1:1" x14ac:dyDescent="0.35">
      <c r="A123" s="125"/>
    </row>
    <row r="124" spans="1:1" x14ac:dyDescent="0.35">
      <c r="A124" s="125"/>
    </row>
    <row r="125" spans="1:1" x14ac:dyDescent="0.35">
      <c r="A125" s="125"/>
    </row>
    <row r="126" spans="1:1" x14ac:dyDescent="0.35">
      <c r="A126" s="125"/>
    </row>
    <row r="127" spans="1:1" x14ac:dyDescent="0.35">
      <c r="A127" s="125"/>
    </row>
    <row r="128" spans="1:1" x14ac:dyDescent="0.35">
      <c r="A128" s="125"/>
    </row>
    <row r="129" spans="1:1" x14ac:dyDescent="0.35">
      <c r="A129" s="125"/>
    </row>
    <row r="130" spans="1:1" x14ac:dyDescent="0.35">
      <c r="A130" s="125"/>
    </row>
    <row r="131" spans="1:1" x14ac:dyDescent="0.35">
      <c r="A131" s="125"/>
    </row>
    <row r="132" spans="1:1" x14ac:dyDescent="0.35">
      <c r="A132" s="125"/>
    </row>
    <row r="133" spans="1:1" x14ac:dyDescent="0.35">
      <c r="A133" s="125"/>
    </row>
    <row r="134" spans="1:1" x14ac:dyDescent="0.35">
      <c r="A134" s="125"/>
    </row>
    <row r="135" spans="1:1" x14ac:dyDescent="0.35">
      <c r="A135" s="125"/>
    </row>
    <row r="136" spans="1:1" x14ac:dyDescent="0.35">
      <c r="A136" s="125"/>
    </row>
    <row r="137" spans="1:1" x14ac:dyDescent="0.35">
      <c r="A137" s="125"/>
    </row>
    <row r="138" spans="1:1" x14ac:dyDescent="0.35">
      <c r="A138" s="125"/>
    </row>
    <row r="139" spans="1:1" x14ac:dyDescent="0.35">
      <c r="A139" s="125"/>
    </row>
    <row r="140" spans="1:1" x14ac:dyDescent="0.35">
      <c r="A140" s="125"/>
    </row>
    <row r="141" spans="1:1" x14ac:dyDescent="0.35">
      <c r="A141" s="125"/>
    </row>
    <row r="142" spans="1:1" x14ac:dyDescent="0.35">
      <c r="A142" s="125"/>
    </row>
    <row r="143" spans="1:1" x14ac:dyDescent="0.35">
      <c r="A143" s="125"/>
    </row>
    <row r="144" spans="1:1" x14ac:dyDescent="0.35">
      <c r="A144" s="125"/>
    </row>
    <row r="145" spans="1:1" x14ac:dyDescent="0.35">
      <c r="A145" s="125"/>
    </row>
    <row r="146" spans="1:1" x14ac:dyDescent="0.35">
      <c r="A146" s="125"/>
    </row>
    <row r="147" spans="1:1" x14ac:dyDescent="0.35">
      <c r="A147" s="125"/>
    </row>
    <row r="148" spans="1:1" x14ac:dyDescent="0.35">
      <c r="A148" s="125"/>
    </row>
    <row r="149" spans="1:1" x14ac:dyDescent="0.35">
      <c r="A149" s="125"/>
    </row>
    <row r="150" spans="1:1" x14ac:dyDescent="0.35">
      <c r="A150" s="125"/>
    </row>
    <row r="151" spans="1:1" x14ac:dyDescent="0.35">
      <c r="A151" s="125"/>
    </row>
    <row r="152" spans="1:1" x14ac:dyDescent="0.35">
      <c r="A152" s="125"/>
    </row>
    <row r="153" spans="1:1" x14ac:dyDescent="0.35">
      <c r="A153" s="125"/>
    </row>
    <row r="154" spans="1:1" x14ac:dyDescent="0.35">
      <c r="A154" s="125"/>
    </row>
    <row r="155" spans="1:1" x14ac:dyDescent="0.35">
      <c r="A155" s="125"/>
    </row>
    <row r="156" spans="1:1" x14ac:dyDescent="0.35">
      <c r="A156" s="125"/>
    </row>
    <row r="157" spans="1:1" x14ac:dyDescent="0.35">
      <c r="A157" s="125"/>
    </row>
    <row r="158" spans="1:1" x14ac:dyDescent="0.35">
      <c r="A158" s="125"/>
    </row>
    <row r="159" spans="1:1" x14ac:dyDescent="0.35">
      <c r="A159" s="125"/>
    </row>
    <row r="160" spans="1:1" x14ac:dyDescent="0.35">
      <c r="A160" s="125"/>
    </row>
    <row r="161" spans="1:1" x14ac:dyDescent="0.35">
      <c r="A161" s="125"/>
    </row>
    <row r="162" spans="1:1" x14ac:dyDescent="0.35">
      <c r="A162" s="125"/>
    </row>
    <row r="163" spans="1:1" x14ac:dyDescent="0.35">
      <c r="A163" s="125"/>
    </row>
    <row r="164" spans="1:1" x14ac:dyDescent="0.35">
      <c r="A164" s="125"/>
    </row>
    <row r="165" spans="1:1" x14ac:dyDescent="0.35">
      <c r="A165" s="125"/>
    </row>
    <row r="166" spans="1:1" x14ac:dyDescent="0.35">
      <c r="A166" s="125"/>
    </row>
    <row r="167" spans="1:1" x14ac:dyDescent="0.35">
      <c r="A167" s="125"/>
    </row>
    <row r="168" spans="1:1" x14ac:dyDescent="0.35">
      <c r="A168" s="125"/>
    </row>
    <row r="169" spans="1:1" x14ac:dyDescent="0.35">
      <c r="A169" s="125"/>
    </row>
    <row r="170" spans="1:1" x14ac:dyDescent="0.35">
      <c r="A170" s="125"/>
    </row>
    <row r="171" spans="1:1" x14ac:dyDescent="0.35">
      <c r="A171" s="125"/>
    </row>
    <row r="172" spans="1:1" x14ac:dyDescent="0.35">
      <c r="A172" s="125"/>
    </row>
    <row r="173" spans="1:1" x14ac:dyDescent="0.35">
      <c r="A173" s="125"/>
    </row>
    <row r="174" spans="1:1" x14ac:dyDescent="0.35">
      <c r="A174" s="125"/>
    </row>
    <row r="175" spans="1:1" x14ac:dyDescent="0.35">
      <c r="A175" s="125"/>
    </row>
    <row r="176" spans="1:1" x14ac:dyDescent="0.35">
      <c r="A176" s="125"/>
    </row>
    <row r="177" spans="1:1" x14ac:dyDescent="0.35">
      <c r="A177" s="125"/>
    </row>
    <row r="178" spans="1:1" x14ac:dyDescent="0.35">
      <c r="A178" s="125"/>
    </row>
  </sheetData>
  <customSheetViews>
    <customSheetView guid="{8E7A659F-1F78-41E1-A901-E72DF8119CBB}" showGridLines="0" state="hidden" topLeftCell="A50">
      <selection activeCell="B103" sqref="B103"/>
      <pageMargins left="0.7" right="0.7" top="0.75" bottom="0.75" header="0.3" footer="0.3"/>
      <pageSetup orientation="portrait" r:id="rId2"/>
    </customSheetView>
    <customSheetView guid="{12AE7722-B0A3-4C2A-98B5-2DE188FD685E}" showGridLines="0" state="hidden" topLeftCell="A50">
      <selection activeCell="B103" sqref="B103"/>
      <pageMargins left="0.7" right="0.7" top="0.75" bottom="0.75" header="0.3" footer="0.3"/>
      <pageSetup orientation="portrait" r:id="rId3"/>
    </customSheetView>
    <customSheetView guid="{04AB7A58-4366-4A28-AC89-CED3F78B7D40}" showGridLines="0" state="hidden" topLeftCell="A50">
      <selection activeCell="B103" sqref="B103"/>
      <pageMargins left="0.7" right="0.7" top="0.75" bottom="0.75" header="0.3" footer="0.3"/>
      <pageSetup orientation="portrait" r:id="rId4"/>
    </customSheetView>
  </customSheetViews>
  <pageMargins left="0.7" right="0.7" top="0.75" bottom="0.75" header="0.3" footer="0.3"/>
  <pageSetup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0"/>
  <sheetViews>
    <sheetView showGridLines="0" workbookViewId="0">
      <pane xSplit="4" ySplit="3" topLeftCell="E4" activePane="bottomRight" state="frozen"/>
      <selection pane="topRight" activeCell="E1" sqref="E1"/>
      <selection pane="bottomLeft" activeCell="A4" sqref="A4"/>
      <selection pane="bottomRight" activeCell="M4" sqref="M4"/>
    </sheetView>
  </sheetViews>
  <sheetFormatPr defaultRowHeight="14.5" x14ac:dyDescent="0.35"/>
  <cols>
    <col min="2" max="2" width="8.81640625" customWidth="1"/>
    <col min="3" max="3" width="11.453125" customWidth="1"/>
    <col min="4" max="4" width="48.1796875" style="29" customWidth="1"/>
    <col min="5" max="5" width="11.453125" customWidth="1"/>
    <col min="9" max="9" width="41.7265625" customWidth="1"/>
    <col min="10" max="10" width="19" style="29" customWidth="1"/>
    <col min="11" max="11" width="11" customWidth="1"/>
  </cols>
  <sheetData>
    <row r="2" spans="2:13" x14ac:dyDescent="0.35">
      <c r="B2" t="s">
        <v>767</v>
      </c>
    </row>
    <row r="3" spans="2:13" s="244" customFormat="1" ht="43.5" x14ac:dyDescent="0.35">
      <c r="B3" s="242" t="s">
        <v>2</v>
      </c>
      <c r="C3" s="242" t="s">
        <v>4</v>
      </c>
      <c r="D3" s="242" t="s">
        <v>6</v>
      </c>
      <c r="E3" s="242" t="s">
        <v>3</v>
      </c>
      <c r="F3" s="242" t="s">
        <v>313</v>
      </c>
      <c r="G3" s="242" t="s">
        <v>1</v>
      </c>
      <c r="H3" s="242" t="s">
        <v>754</v>
      </c>
      <c r="I3" s="242" t="s">
        <v>581</v>
      </c>
      <c r="J3" s="243" t="s">
        <v>768</v>
      </c>
      <c r="K3" s="242" t="s">
        <v>746</v>
      </c>
      <c r="L3" s="242" t="s">
        <v>753</v>
      </c>
      <c r="M3" s="242" t="s">
        <v>752</v>
      </c>
    </row>
    <row r="4" spans="2:13" ht="43.5" x14ac:dyDescent="0.35">
      <c r="B4" s="168" t="s">
        <v>755</v>
      </c>
      <c r="C4" s="161" t="s">
        <v>69</v>
      </c>
      <c r="D4" s="120" t="s">
        <v>71</v>
      </c>
      <c r="E4" s="72" t="s">
        <v>16</v>
      </c>
      <c r="F4" s="72">
        <v>1</v>
      </c>
      <c r="G4" s="72" t="s">
        <v>179</v>
      </c>
      <c r="H4" s="72" t="s">
        <v>430</v>
      </c>
      <c r="I4" s="120" t="s">
        <v>710</v>
      </c>
      <c r="J4" s="120" t="s">
        <v>215</v>
      </c>
      <c r="K4" s="158">
        <v>2</v>
      </c>
      <c r="L4" s="58"/>
      <c r="M4" s="159">
        <f>L4/K4</f>
        <v>0</v>
      </c>
    </row>
    <row r="5" spans="2:13" x14ac:dyDescent="0.35">
      <c r="B5" s="169"/>
      <c r="C5" s="173" t="s">
        <v>75</v>
      </c>
      <c r="D5" s="120" t="s">
        <v>76</v>
      </c>
      <c r="E5" s="72" t="s">
        <v>16</v>
      </c>
      <c r="F5" s="72">
        <v>5</v>
      </c>
      <c r="G5" s="72" t="s">
        <v>174</v>
      </c>
      <c r="H5" s="72" t="s">
        <v>431</v>
      </c>
      <c r="I5" s="120" t="s">
        <v>720</v>
      </c>
      <c r="J5" s="120" t="s">
        <v>215</v>
      </c>
      <c r="K5" s="158">
        <v>3</v>
      </c>
      <c r="L5" s="58"/>
      <c r="M5" s="159">
        <f t="shared" ref="M5:M60" si="0">L5/K5</f>
        <v>0</v>
      </c>
    </row>
    <row r="6" spans="2:13" ht="29" x14ac:dyDescent="0.35">
      <c r="B6" s="171"/>
      <c r="C6" s="166" t="s">
        <v>78</v>
      </c>
      <c r="D6" s="131" t="s">
        <v>79</v>
      </c>
      <c r="E6" s="166" t="s">
        <v>20</v>
      </c>
      <c r="F6" s="166">
        <v>7</v>
      </c>
      <c r="G6" s="166" t="s">
        <v>181</v>
      </c>
      <c r="H6" s="72" t="s">
        <v>475</v>
      </c>
      <c r="I6" s="120" t="s">
        <v>721</v>
      </c>
      <c r="J6" s="120" t="s">
        <v>186</v>
      </c>
      <c r="K6" s="158">
        <v>5</v>
      </c>
      <c r="L6" s="58"/>
      <c r="M6" s="159">
        <f t="shared" si="0"/>
        <v>0</v>
      </c>
    </row>
    <row r="7" spans="2:13" x14ac:dyDescent="0.35">
      <c r="B7" s="171"/>
      <c r="C7" s="163"/>
      <c r="D7" s="132"/>
      <c r="E7" s="163"/>
      <c r="F7" s="163"/>
      <c r="G7" s="163"/>
      <c r="H7" s="72" t="s">
        <v>474</v>
      </c>
      <c r="I7" s="120" t="s">
        <v>712</v>
      </c>
      <c r="J7" s="120" t="s">
        <v>266</v>
      </c>
      <c r="K7" s="158">
        <v>5</v>
      </c>
      <c r="L7" s="58"/>
      <c r="M7" s="159">
        <f t="shared" si="0"/>
        <v>0</v>
      </c>
    </row>
    <row r="8" spans="2:13" ht="43.5" x14ac:dyDescent="0.35">
      <c r="B8" s="169"/>
      <c r="C8" s="177" t="s">
        <v>81</v>
      </c>
      <c r="D8" s="120" t="s">
        <v>82</v>
      </c>
      <c r="E8" s="72" t="s">
        <v>80</v>
      </c>
      <c r="F8" s="72">
        <v>2</v>
      </c>
      <c r="G8" s="72" t="s">
        <v>172</v>
      </c>
      <c r="H8" s="72" t="s">
        <v>432</v>
      </c>
      <c r="I8" s="120" t="s">
        <v>722</v>
      </c>
      <c r="J8" s="120" t="s">
        <v>227</v>
      </c>
      <c r="K8" s="158">
        <v>5</v>
      </c>
      <c r="L8" s="58"/>
      <c r="M8" s="159">
        <f t="shared" si="0"/>
        <v>0</v>
      </c>
    </row>
    <row r="9" spans="2:13" ht="29" x14ac:dyDescent="0.35">
      <c r="B9" s="169"/>
      <c r="C9" s="166" t="s">
        <v>85</v>
      </c>
      <c r="D9" s="131" t="s">
        <v>86</v>
      </c>
      <c r="E9" s="166" t="s">
        <v>24</v>
      </c>
      <c r="F9" s="166">
        <v>11</v>
      </c>
      <c r="G9" s="166" t="s">
        <v>182</v>
      </c>
      <c r="H9" s="72" t="s">
        <v>476</v>
      </c>
      <c r="I9" s="123" t="s">
        <v>723</v>
      </c>
      <c r="J9" s="120" t="s">
        <v>186</v>
      </c>
      <c r="K9" s="158">
        <v>5</v>
      </c>
      <c r="L9" s="58"/>
      <c r="M9" s="159">
        <f t="shared" si="0"/>
        <v>0</v>
      </c>
    </row>
    <row r="10" spans="2:13" x14ac:dyDescent="0.35">
      <c r="B10" s="169"/>
      <c r="C10" s="163"/>
      <c r="D10" s="132"/>
      <c r="E10" s="163"/>
      <c r="F10" s="163"/>
      <c r="G10" s="163"/>
      <c r="H10" s="72" t="s">
        <v>477</v>
      </c>
      <c r="I10" s="123" t="s">
        <v>766</v>
      </c>
      <c r="J10" s="120" t="s">
        <v>270</v>
      </c>
      <c r="K10" s="158">
        <v>5</v>
      </c>
      <c r="L10" s="58"/>
      <c r="M10" s="159">
        <f t="shared" si="0"/>
        <v>0</v>
      </c>
    </row>
    <row r="11" spans="2:13" ht="29" x14ac:dyDescent="0.35">
      <c r="B11" s="169"/>
      <c r="C11" s="161" t="s">
        <v>88</v>
      </c>
      <c r="D11" s="120" t="s">
        <v>90</v>
      </c>
      <c r="E11" s="72" t="s">
        <v>12</v>
      </c>
      <c r="F11" s="72" t="s">
        <v>688</v>
      </c>
      <c r="G11" s="72" t="s">
        <v>183</v>
      </c>
      <c r="H11" s="72" t="s">
        <v>433</v>
      </c>
      <c r="I11" s="123" t="s">
        <v>725</v>
      </c>
      <c r="J11" s="120" t="s">
        <v>186</v>
      </c>
      <c r="K11" s="158">
        <v>5</v>
      </c>
      <c r="L11" s="58"/>
      <c r="M11" s="159">
        <f t="shared" si="0"/>
        <v>0</v>
      </c>
    </row>
    <row r="12" spans="2:13" ht="29" x14ac:dyDescent="0.35">
      <c r="B12" s="169"/>
      <c r="C12" s="161" t="s">
        <v>92</v>
      </c>
      <c r="D12" s="120" t="s">
        <v>93</v>
      </c>
      <c r="E12" s="72" t="s">
        <v>16</v>
      </c>
      <c r="F12" s="72">
        <v>4</v>
      </c>
      <c r="G12" s="72" t="s">
        <v>177</v>
      </c>
      <c r="H12" s="72" t="s">
        <v>434</v>
      </c>
      <c r="I12" s="123" t="s">
        <v>726</v>
      </c>
      <c r="J12" s="120" t="s">
        <v>228</v>
      </c>
      <c r="K12" s="158">
        <v>5</v>
      </c>
      <c r="L12" s="58"/>
      <c r="M12" s="159">
        <f t="shared" si="0"/>
        <v>0</v>
      </c>
    </row>
    <row r="13" spans="2:13" ht="43.5" x14ac:dyDescent="0.35">
      <c r="B13" s="169"/>
      <c r="C13" s="161" t="s">
        <v>96</v>
      </c>
      <c r="D13" s="120" t="s">
        <v>98</v>
      </c>
      <c r="E13" s="72" t="s">
        <v>95</v>
      </c>
      <c r="F13" s="72">
        <v>6</v>
      </c>
      <c r="G13" s="72" t="s">
        <v>170</v>
      </c>
      <c r="H13" s="72" t="s">
        <v>435</v>
      </c>
      <c r="I13" s="123" t="s">
        <v>727</v>
      </c>
      <c r="J13" s="120" t="s">
        <v>198</v>
      </c>
      <c r="K13" s="158">
        <v>2</v>
      </c>
      <c r="L13" s="58"/>
      <c r="M13" s="159">
        <f t="shared" si="0"/>
        <v>0</v>
      </c>
    </row>
    <row r="14" spans="2:13" ht="43.5" x14ac:dyDescent="0.35">
      <c r="B14" s="192" t="s">
        <v>152</v>
      </c>
      <c r="C14" s="205" t="s">
        <v>155</v>
      </c>
      <c r="D14" s="206" t="s">
        <v>157</v>
      </c>
      <c r="E14" s="205" t="s">
        <v>80</v>
      </c>
      <c r="F14" s="198">
        <v>3</v>
      </c>
      <c r="G14" s="198" t="s">
        <v>154</v>
      </c>
      <c r="H14" s="198" t="s">
        <v>498</v>
      </c>
      <c r="I14" s="199" t="s">
        <v>730</v>
      </c>
      <c r="J14" s="197" t="s">
        <v>186</v>
      </c>
      <c r="K14" s="200">
        <v>5</v>
      </c>
      <c r="L14" s="201"/>
      <c r="M14" s="202">
        <f t="shared" si="0"/>
        <v>0</v>
      </c>
    </row>
    <row r="15" spans="2:13" x14ac:dyDescent="0.35">
      <c r="B15" s="193"/>
      <c r="C15" s="207"/>
      <c r="D15" s="208"/>
      <c r="E15" s="207"/>
      <c r="F15" s="198">
        <v>4</v>
      </c>
      <c r="G15" s="198" t="s">
        <v>154</v>
      </c>
      <c r="H15" s="198" t="s">
        <v>499</v>
      </c>
      <c r="I15" s="199" t="s">
        <v>232</v>
      </c>
      <c r="J15" s="197" t="s">
        <v>227</v>
      </c>
      <c r="K15" s="200">
        <v>5</v>
      </c>
      <c r="L15" s="201"/>
      <c r="M15" s="202">
        <f t="shared" si="0"/>
        <v>0</v>
      </c>
    </row>
    <row r="16" spans="2:13" ht="43.5" x14ac:dyDescent="0.35">
      <c r="B16" s="193"/>
      <c r="C16" s="204" t="s">
        <v>159</v>
      </c>
      <c r="D16" s="197" t="s">
        <v>160</v>
      </c>
      <c r="E16" s="198" t="s">
        <v>24</v>
      </c>
      <c r="F16" s="198">
        <v>9</v>
      </c>
      <c r="G16" s="198" t="s">
        <v>158</v>
      </c>
      <c r="H16" s="198" t="s">
        <v>436</v>
      </c>
      <c r="I16" s="199" t="s">
        <v>716</v>
      </c>
      <c r="J16" s="197" t="s">
        <v>728</v>
      </c>
      <c r="K16" s="200">
        <v>5</v>
      </c>
      <c r="L16" s="201"/>
      <c r="M16" s="202">
        <f t="shared" si="0"/>
        <v>0</v>
      </c>
    </row>
    <row r="17" spans="2:13" ht="43.5" x14ac:dyDescent="0.35">
      <c r="B17" s="193"/>
      <c r="C17" s="204" t="s">
        <v>161</v>
      </c>
      <c r="D17" s="197" t="s">
        <v>162</v>
      </c>
      <c r="E17" s="198" t="s">
        <v>12</v>
      </c>
      <c r="F17" s="198">
        <v>8</v>
      </c>
      <c r="G17" s="198" t="s">
        <v>55</v>
      </c>
      <c r="H17" s="198" t="s">
        <v>437</v>
      </c>
      <c r="I17" s="199" t="s">
        <v>729</v>
      </c>
      <c r="J17" s="197" t="s">
        <v>213</v>
      </c>
      <c r="K17" s="200">
        <v>5</v>
      </c>
      <c r="L17" s="201"/>
      <c r="M17" s="202">
        <f t="shared" si="0"/>
        <v>0</v>
      </c>
    </row>
    <row r="18" spans="2:13" ht="43.5" x14ac:dyDescent="0.35">
      <c r="B18" s="193"/>
      <c r="C18" s="204" t="s">
        <v>163</v>
      </c>
      <c r="D18" s="197" t="s">
        <v>98</v>
      </c>
      <c r="E18" s="198" t="s">
        <v>65</v>
      </c>
      <c r="F18" s="198" t="s">
        <v>757</v>
      </c>
      <c r="G18" s="198" t="s">
        <v>170</v>
      </c>
      <c r="H18" s="198" t="s">
        <v>438</v>
      </c>
      <c r="I18" s="199" t="s">
        <v>727</v>
      </c>
      <c r="J18" s="197" t="s">
        <v>198</v>
      </c>
      <c r="K18" s="200">
        <v>2</v>
      </c>
      <c r="L18" s="201"/>
      <c r="M18" s="202">
        <f t="shared" si="0"/>
        <v>0</v>
      </c>
    </row>
    <row r="19" spans="2:13" ht="58" x14ac:dyDescent="0.35">
      <c r="B19" s="168" t="s">
        <v>116</v>
      </c>
      <c r="C19" s="161" t="s">
        <v>120</v>
      </c>
      <c r="D19" s="120" t="s">
        <v>121</v>
      </c>
      <c r="E19" s="72" t="s">
        <v>119</v>
      </c>
      <c r="F19" s="72" t="s">
        <v>760</v>
      </c>
      <c r="G19" s="72" t="s">
        <v>118</v>
      </c>
      <c r="H19" s="72" t="s">
        <v>440</v>
      </c>
      <c r="I19" s="123" t="s">
        <v>741</v>
      </c>
      <c r="J19" s="120" t="s">
        <v>227</v>
      </c>
      <c r="K19" s="158">
        <v>5</v>
      </c>
      <c r="L19" s="58"/>
      <c r="M19" s="159">
        <f t="shared" si="0"/>
        <v>0</v>
      </c>
    </row>
    <row r="20" spans="2:13" ht="43.5" x14ac:dyDescent="0.35">
      <c r="B20" s="169"/>
      <c r="C20" s="173" t="s">
        <v>123</v>
      </c>
      <c r="D20" s="120" t="s">
        <v>98</v>
      </c>
      <c r="E20" s="72" t="s">
        <v>80</v>
      </c>
      <c r="F20" s="72" t="s">
        <v>759</v>
      </c>
      <c r="G20" s="72" t="s">
        <v>176</v>
      </c>
      <c r="H20" s="72" t="s">
        <v>441</v>
      </c>
      <c r="I20" s="123" t="s">
        <v>727</v>
      </c>
      <c r="J20" s="120" t="s">
        <v>198</v>
      </c>
      <c r="K20" s="158">
        <v>2</v>
      </c>
      <c r="L20" s="58"/>
      <c r="M20" s="159">
        <f t="shared" si="0"/>
        <v>0</v>
      </c>
    </row>
    <row r="21" spans="2:13" ht="58" x14ac:dyDescent="0.35">
      <c r="B21" s="169"/>
      <c r="C21" s="173" t="s">
        <v>124</v>
      </c>
      <c r="D21" s="131" t="s">
        <v>204</v>
      </c>
      <c r="E21" s="166" t="s">
        <v>24</v>
      </c>
      <c r="F21" s="166">
        <v>3</v>
      </c>
      <c r="G21" s="166" t="s">
        <v>55</v>
      </c>
      <c r="H21" s="72" t="s">
        <v>487</v>
      </c>
      <c r="I21" s="123" t="s">
        <v>742</v>
      </c>
      <c r="J21" s="120" t="s">
        <v>186</v>
      </c>
      <c r="K21" s="158">
        <v>5</v>
      </c>
      <c r="L21" s="58"/>
      <c r="M21" s="159">
        <f t="shared" si="0"/>
        <v>0</v>
      </c>
    </row>
    <row r="22" spans="2:13" ht="29" x14ac:dyDescent="0.35">
      <c r="B22" s="169"/>
      <c r="C22" s="175"/>
      <c r="D22" s="133"/>
      <c r="E22" s="167"/>
      <c r="F22" s="167"/>
      <c r="G22" s="167"/>
      <c r="H22" s="72" t="s">
        <v>489</v>
      </c>
      <c r="I22" s="123" t="s">
        <v>743</v>
      </c>
      <c r="J22" s="120" t="s">
        <v>200</v>
      </c>
      <c r="K22" s="158">
        <v>5</v>
      </c>
      <c r="L22" s="58"/>
      <c r="M22" s="159">
        <f t="shared" si="0"/>
        <v>0</v>
      </c>
    </row>
    <row r="23" spans="2:13" ht="29" x14ac:dyDescent="0.35">
      <c r="B23" s="169"/>
      <c r="C23" s="176"/>
      <c r="D23" s="132"/>
      <c r="E23" s="163"/>
      <c r="F23" s="163"/>
      <c r="G23" s="163"/>
      <c r="H23" s="72" t="s">
        <v>488</v>
      </c>
      <c r="I23" s="123" t="s">
        <v>744</v>
      </c>
      <c r="J23" s="120" t="s">
        <v>203</v>
      </c>
      <c r="K23" s="158">
        <v>5</v>
      </c>
      <c r="L23" s="58"/>
      <c r="M23" s="159">
        <f t="shared" si="0"/>
        <v>0</v>
      </c>
    </row>
    <row r="24" spans="2:13" ht="29" x14ac:dyDescent="0.35">
      <c r="B24" s="192" t="s">
        <v>126</v>
      </c>
      <c r="C24" s="203" t="s">
        <v>129</v>
      </c>
      <c r="D24" s="197" t="s">
        <v>131</v>
      </c>
      <c r="E24" s="198" t="s">
        <v>128</v>
      </c>
      <c r="F24" s="198" t="s">
        <v>762</v>
      </c>
      <c r="G24" s="198" t="s">
        <v>55</v>
      </c>
      <c r="H24" s="198" t="s">
        <v>490</v>
      </c>
      <c r="I24" s="199" t="s">
        <v>731</v>
      </c>
      <c r="J24" s="197" t="s">
        <v>186</v>
      </c>
      <c r="K24" s="200">
        <v>5</v>
      </c>
      <c r="L24" s="201"/>
      <c r="M24" s="202">
        <f t="shared" si="0"/>
        <v>0</v>
      </c>
    </row>
    <row r="25" spans="2:13" ht="58" x14ac:dyDescent="0.35">
      <c r="B25" s="193"/>
      <c r="C25" s="204" t="s">
        <v>133</v>
      </c>
      <c r="D25" s="197" t="s">
        <v>134</v>
      </c>
      <c r="E25" s="198" t="s">
        <v>80</v>
      </c>
      <c r="F25" s="198" t="s">
        <v>761</v>
      </c>
      <c r="G25" s="198">
        <v>1</v>
      </c>
      <c r="H25" s="198" t="s">
        <v>491</v>
      </c>
      <c r="I25" s="199" t="s">
        <v>732</v>
      </c>
      <c r="J25" s="197" t="s">
        <v>205</v>
      </c>
      <c r="K25" s="200">
        <v>5</v>
      </c>
      <c r="L25" s="201"/>
      <c r="M25" s="202">
        <f t="shared" si="0"/>
        <v>0</v>
      </c>
    </row>
    <row r="26" spans="2:13" ht="72.5" x14ac:dyDescent="0.35">
      <c r="B26" s="193"/>
      <c r="C26" s="204" t="s">
        <v>137</v>
      </c>
      <c r="D26" s="197" t="s">
        <v>138</v>
      </c>
      <c r="E26" s="198" t="s">
        <v>119</v>
      </c>
      <c r="F26" s="198" t="s">
        <v>758</v>
      </c>
      <c r="G26" s="198" t="s">
        <v>136</v>
      </c>
      <c r="H26" s="198" t="s">
        <v>492</v>
      </c>
      <c r="I26" s="199" t="s">
        <v>733</v>
      </c>
      <c r="J26" s="197" t="s">
        <v>206</v>
      </c>
      <c r="K26" s="200">
        <v>5</v>
      </c>
      <c r="L26" s="201"/>
      <c r="M26" s="202">
        <f t="shared" si="0"/>
        <v>0</v>
      </c>
    </row>
    <row r="27" spans="2:13" ht="72.5" x14ac:dyDescent="0.35">
      <c r="B27" s="193"/>
      <c r="C27" s="204" t="s">
        <v>140</v>
      </c>
      <c r="D27" s="197" t="s">
        <v>141</v>
      </c>
      <c r="E27" s="198" t="s">
        <v>497</v>
      </c>
      <c r="F27" s="198">
        <v>8</v>
      </c>
      <c r="G27" s="198" t="s">
        <v>139</v>
      </c>
      <c r="H27" s="198" t="s">
        <v>493</v>
      </c>
      <c r="I27" s="199" t="s">
        <v>734</v>
      </c>
      <c r="J27" s="197" t="s">
        <v>208</v>
      </c>
      <c r="K27" s="200">
        <v>5</v>
      </c>
      <c r="L27" s="201"/>
      <c r="M27" s="202">
        <f t="shared" si="0"/>
        <v>0</v>
      </c>
    </row>
    <row r="28" spans="2:13" ht="58" x14ac:dyDescent="0.35">
      <c r="B28" s="193"/>
      <c r="C28" s="204" t="s">
        <v>143</v>
      </c>
      <c r="D28" s="197" t="s">
        <v>144</v>
      </c>
      <c r="E28" s="198" t="s">
        <v>16</v>
      </c>
      <c r="F28" s="198">
        <v>5</v>
      </c>
      <c r="G28" s="198" t="s">
        <v>84</v>
      </c>
      <c r="H28" s="198" t="s">
        <v>494</v>
      </c>
      <c r="I28" s="199" t="s">
        <v>735</v>
      </c>
      <c r="J28" s="197" t="s">
        <v>209</v>
      </c>
      <c r="K28" s="200">
        <v>5</v>
      </c>
      <c r="L28" s="201"/>
      <c r="M28" s="202">
        <f t="shared" si="0"/>
        <v>0</v>
      </c>
    </row>
    <row r="29" spans="2:13" ht="29" x14ac:dyDescent="0.35">
      <c r="B29" s="168" t="s">
        <v>101</v>
      </c>
      <c r="C29" s="161" t="s">
        <v>104</v>
      </c>
      <c r="D29" s="120" t="s">
        <v>105</v>
      </c>
      <c r="E29" s="72" t="s">
        <v>16</v>
      </c>
      <c r="F29" s="72">
        <v>1</v>
      </c>
      <c r="G29" s="72" t="s">
        <v>100</v>
      </c>
      <c r="H29" s="72" t="s">
        <v>483</v>
      </c>
      <c r="I29" s="123" t="s">
        <v>736</v>
      </c>
      <c r="J29" s="120" t="s">
        <v>186</v>
      </c>
      <c r="K29" s="158">
        <v>5</v>
      </c>
      <c r="L29" s="58"/>
      <c r="M29" s="159">
        <f t="shared" si="0"/>
        <v>0</v>
      </c>
    </row>
    <row r="30" spans="2:13" ht="43.5" x14ac:dyDescent="0.35">
      <c r="B30" s="169"/>
      <c r="C30" s="161" t="s">
        <v>107</v>
      </c>
      <c r="D30" s="120" t="s">
        <v>108</v>
      </c>
      <c r="E30" s="72" t="s">
        <v>20</v>
      </c>
      <c r="F30" s="72">
        <v>2</v>
      </c>
      <c r="G30" s="72">
        <v>1</v>
      </c>
      <c r="H30" s="72" t="s">
        <v>484</v>
      </c>
      <c r="I30" s="123" t="s">
        <v>738</v>
      </c>
      <c r="J30" s="120" t="s">
        <v>186</v>
      </c>
      <c r="K30" s="158">
        <v>5</v>
      </c>
      <c r="L30" s="58"/>
      <c r="M30" s="159">
        <f t="shared" si="0"/>
        <v>0</v>
      </c>
    </row>
    <row r="31" spans="2:13" ht="43.5" x14ac:dyDescent="0.35">
      <c r="B31" s="169"/>
      <c r="C31" s="161" t="s">
        <v>110</v>
      </c>
      <c r="D31" s="120" t="s">
        <v>112</v>
      </c>
      <c r="E31" s="72" t="s">
        <v>12</v>
      </c>
      <c r="F31" s="72">
        <v>4</v>
      </c>
      <c r="G31" s="72" t="s">
        <v>87</v>
      </c>
      <c r="H31" s="72" t="s">
        <v>485</v>
      </c>
      <c r="I31" s="123" t="s">
        <v>737</v>
      </c>
      <c r="J31" s="120" t="s">
        <v>187</v>
      </c>
      <c r="K31" s="158">
        <v>3</v>
      </c>
      <c r="L31" s="58"/>
      <c r="M31" s="159">
        <f t="shared" si="0"/>
        <v>0</v>
      </c>
    </row>
    <row r="32" spans="2:13" ht="43.5" x14ac:dyDescent="0.35">
      <c r="B32" s="164"/>
      <c r="C32" s="161" t="s">
        <v>114</v>
      </c>
      <c r="D32" s="120" t="s">
        <v>115</v>
      </c>
      <c r="E32" s="72" t="s">
        <v>24</v>
      </c>
      <c r="F32" s="72">
        <v>3</v>
      </c>
      <c r="G32" s="72">
        <v>1</v>
      </c>
      <c r="H32" s="72" t="s">
        <v>486</v>
      </c>
      <c r="I32" s="123" t="s">
        <v>739</v>
      </c>
      <c r="J32" s="120" t="s">
        <v>186</v>
      </c>
      <c r="K32" s="158">
        <v>5</v>
      </c>
      <c r="L32" s="58"/>
      <c r="M32" s="159">
        <f t="shared" si="0"/>
        <v>0</v>
      </c>
    </row>
    <row r="33" spans="2:13" ht="43.5" x14ac:dyDescent="0.35">
      <c r="B33" s="194" t="s">
        <v>146</v>
      </c>
      <c r="C33" s="198" t="s">
        <v>149</v>
      </c>
      <c r="D33" s="197" t="s">
        <v>98</v>
      </c>
      <c r="E33" s="198" t="s">
        <v>80</v>
      </c>
      <c r="F33" s="198" t="s">
        <v>176</v>
      </c>
      <c r="G33" s="198" t="s">
        <v>170</v>
      </c>
      <c r="H33" s="198" t="s">
        <v>442</v>
      </c>
      <c r="I33" s="199" t="s">
        <v>727</v>
      </c>
      <c r="J33" s="197" t="s">
        <v>198</v>
      </c>
      <c r="K33" s="200">
        <v>2</v>
      </c>
      <c r="L33" s="201"/>
      <c r="M33" s="202">
        <f t="shared" si="0"/>
        <v>0</v>
      </c>
    </row>
    <row r="34" spans="2:13" ht="29" x14ac:dyDescent="0.35">
      <c r="B34" s="168" t="s">
        <v>7</v>
      </c>
      <c r="C34" s="161" t="s">
        <v>13</v>
      </c>
      <c r="D34" s="120" t="s">
        <v>14</v>
      </c>
      <c r="E34" s="72" t="s">
        <v>12</v>
      </c>
      <c r="F34" s="72">
        <v>12</v>
      </c>
      <c r="G34" s="72" t="s">
        <v>170</v>
      </c>
      <c r="H34" s="72" t="s">
        <v>634</v>
      </c>
      <c r="I34" s="123" t="s">
        <v>14</v>
      </c>
      <c r="J34" s="120" t="s">
        <v>235</v>
      </c>
      <c r="K34" s="158">
        <v>1</v>
      </c>
      <c r="L34" s="58"/>
      <c r="M34" s="159">
        <f t="shared" si="0"/>
        <v>0</v>
      </c>
    </row>
    <row r="35" spans="2:13" ht="29" x14ac:dyDescent="0.35">
      <c r="B35" s="169"/>
      <c r="C35" s="161" t="s">
        <v>17</v>
      </c>
      <c r="D35" s="120" t="s">
        <v>18</v>
      </c>
      <c r="E35" s="72" t="s">
        <v>16</v>
      </c>
      <c r="F35" s="72" t="s">
        <v>763</v>
      </c>
      <c r="G35" s="72" t="s">
        <v>171</v>
      </c>
      <c r="H35" s="72" t="s">
        <v>429</v>
      </c>
      <c r="I35" s="123" t="s">
        <v>18</v>
      </c>
      <c r="J35" s="120" t="s">
        <v>185</v>
      </c>
      <c r="K35" s="158">
        <v>1</v>
      </c>
      <c r="L35" s="58"/>
      <c r="M35" s="159">
        <f t="shared" si="0"/>
        <v>0</v>
      </c>
    </row>
    <row r="36" spans="2:13" ht="58" x14ac:dyDescent="0.35">
      <c r="B36" s="169"/>
      <c r="C36" s="161" t="s">
        <v>48</v>
      </c>
      <c r="D36" s="120" t="s">
        <v>49</v>
      </c>
      <c r="E36" s="72" t="s">
        <v>47</v>
      </c>
      <c r="F36" s="72">
        <v>13</v>
      </c>
      <c r="G36" s="72" t="s">
        <v>177</v>
      </c>
      <c r="H36" s="72" t="s">
        <v>48</v>
      </c>
      <c r="I36" s="123" t="s">
        <v>641</v>
      </c>
      <c r="J36" s="120" t="s">
        <v>186</v>
      </c>
      <c r="K36" s="158">
        <v>5</v>
      </c>
      <c r="L36" s="58"/>
      <c r="M36" s="159">
        <f t="shared" si="0"/>
        <v>0</v>
      </c>
    </row>
    <row r="37" spans="2:13" ht="43.5" x14ac:dyDescent="0.35">
      <c r="B37" s="169"/>
      <c r="C37" s="166" t="s">
        <v>51</v>
      </c>
      <c r="D37" s="131" t="s">
        <v>53</v>
      </c>
      <c r="E37" s="166" t="s">
        <v>47</v>
      </c>
      <c r="F37" s="166">
        <v>13</v>
      </c>
      <c r="G37" s="166" t="s">
        <v>178</v>
      </c>
      <c r="H37" s="72" t="s">
        <v>642</v>
      </c>
      <c r="I37" s="123" t="s">
        <v>645</v>
      </c>
      <c r="J37" s="120" t="s">
        <v>186</v>
      </c>
      <c r="K37" s="158">
        <v>15</v>
      </c>
      <c r="L37" s="58"/>
      <c r="M37" s="159">
        <f t="shared" si="0"/>
        <v>0</v>
      </c>
    </row>
    <row r="38" spans="2:13" x14ac:dyDescent="0.35">
      <c r="B38" s="169"/>
      <c r="C38" s="167"/>
      <c r="D38" s="133"/>
      <c r="E38" s="167"/>
      <c r="F38" s="167"/>
      <c r="G38" s="167"/>
      <c r="H38" s="72" t="s">
        <v>643</v>
      </c>
      <c r="I38" s="123" t="s">
        <v>644</v>
      </c>
      <c r="J38" s="120" t="s">
        <v>195</v>
      </c>
      <c r="K38" s="158">
        <v>15</v>
      </c>
      <c r="L38" s="58"/>
      <c r="M38" s="159">
        <f t="shared" si="0"/>
        <v>0</v>
      </c>
    </row>
    <row r="39" spans="2:13" ht="58" x14ac:dyDescent="0.35">
      <c r="B39" s="169"/>
      <c r="C39" s="166" t="s">
        <v>56</v>
      </c>
      <c r="D39" s="131" t="s">
        <v>58</v>
      </c>
      <c r="E39" s="166" t="s">
        <v>47</v>
      </c>
      <c r="F39" s="166">
        <v>14</v>
      </c>
      <c r="G39" s="166" t="s">
        <v>179</v>
      </c>
      <c r="H39" s="72" t="s">
        <v>646</v>
      </c>
      <c r="I39" s="123" t="s">
        <v>58</v>
      </c>
      <c r="J39" s="120" t="s">
        <v>186</v>
      </c>
      <c r="K39" s="158">
        <v>2</v>
      </c>
      <c r="L39" s="58"/>
      <c r="M39" s="159">
        <f t="shared" si="0"/>
        <v>0</v>
      </c>
    </row>
    <row r="40" spans="2:13" ht="43.5" x14ac:dyDescent="0.35">
      <c r="B40" s="169"/>
      <c r="C40" s="167"/>
      <c r="D40" s="133"/>
      <c r="E40" s="167"/>
      <c r="F40" s="167"/>
      <c r="G40" s="167"/>
      <c r="H40" s="72" t="s">
        <v>647</v>
      </c>
      <c r="I40" s="123" t="s">
        <v>59</v>
      </c>
      <c r="J40" s="120" t="s">
        <v>196</v>
      </c>
      <c r="K40" s="158">
        <v>15</v>
      </c>
      <c r="L40" s="58"/>
      <c r="M40" s="159">
        <f t="shared" si="0"/>
        <v>0</v>
      </c>
    </row>
    <row r="41" spans="2:13" ht="58" x14ac:dyDescent="0.35">
      <c r="B41" s="169"/>
      <c r="C41" s="161" t="s">
        <v>60</v>
      </c>
      <c r="D41" s="120" t="s">
        <v>62</v>
      </c>
      <c r="E41" s="72" t="s">
        <v>47</v>
      </c>
      <c r="F41" s="72">
        <v>15</v>
      </c>
      <c r="G41" s="72" t="s">
        <v>180</v>
      </c>
      <c r="H41" s="72" t="s">
        <v>60</v>
      </c>
      <c r="I41" s="123" t="s">
        <v>745</v>
      </c>
      <c r="J41" s="120" t="s">
        <v>187</v>
      </c>
      <c r="K41" s="158">
        <v>10</v>
      </c>
      <c r="L41" s="58"/>
      <c r="M41" s="159">
        <f t="shared" si="0"/>
        <v>0</v>
      </c>
    </row>
    <row r="42" spans="2:13" ht="58" x14ac:dyDescent="0.35">
      <c r="B42" s="169"/>
      <c r="C42" s="166" t="s">
        <v>21</v>
      </c>
      <c r="D42" s="131" t="s">
        <v>22</v>
      </c>
      <c r="E42" s="166" t="s">
        <v>20</v>
      </c>
      <c r="F42" s="166" t="s">
        <v>764</v>
      </c>
      <c r="G42" s="166" t="s">
        <v>172</v>
      </c>
      <c r="H42" s="72" t="s">
        <v>450</v>
      </c>
      <c r="I42" s="123" t="s">
        <v>574</v>
      </c>
      <c r="J42" s="120" t="s">
        <v>185</v>
      </c>
      <c r="K42" s="158">
        <v>3</v>
      </c>
      <c r="L42" s="58"/>
      <c r="M42" s="159">
        <f t="shared" si="0"/>
        <v>0</v>
      </c>
    </row>
    <row r="43" spans="2:13" x14ac:dyDescent="0.35">
      <c r="B43" s="169"/>
      <c r="C43" s="167"/>
      <c r="D43" s="133"/>
      <c r="E43" s="167"/>
      <c r="F43" s="167"/>
      <c r="G43" s="167"/>
      <c r="H43" s="72" t="s">
        <v>451</v>
      </c>
      <c r="I43" s="123" t="s">
        <v>575</v>
      </c>
      <c r="J43" s="120" t="s">
        <v>191</v>
      </c>
      <c r="K43" s="158">
        <v>15</v>
      </c>
      <c r="L43" s="58"/>
      <c r="M43" s="159">
        <f t="shared" si="0"/>
        <v>0</v>
      </c>
    </row>
    <row r="44" spans="2:13" ht="29" x14ac:dyDescent="0.35">
      <c r="B44" s="169"/>
      <c r="C44" s="163"/>
      <c r="D44" s="132"/>
      <c r="E44" s="163"/>
      <c r="F44" s="163"/>
      <c r="G44" s="163"/>
      <c r="H44" s="72" t="s">
        <v>452</v>
      </c>
      <c r="I44" s="123" t="s">
        <v>576</v>
      </c>
      <c r="J44" s="120" t="s">
        <v>192</v>
      </c>
      <c r="K44" s="158">
        <v>60</v>
      </c>
      <c r="L44" s="58"/>
      <c r="M44" s="159">
        <f t="shared" si="0"/>
        <v>0</v>
      </c>
    </row>
    <row r="45" spans="2:13" ht="58" x14ac:dyDescent="0.35">
      <c r="B45" s="171"/>
      <c r="C45" s="166" t="s">
        <v>25</v>
      </c>
      <c r="D45" s="131" t="s">
        <v>26</v>
      </c>
      <c r="E45" s="166" t="s">
        <v>24</v>
      </c>
      <c r="F45" s="166">
        <v>7</v>
      </c>
      <c r="G45" s="166" t="s">
        <v>173</v>
      </c>
      <c r="H45" s="72" t="s">
        <v>453</v>
      </c>
      <c r="I45" s="123" t="s">
        <v>577</v>
      </c>
      <c r="J45" s="120" t="s">
        <v>188</v>
      </c>
      <c r="K45" s="158">
        <v>3</v>
      </c>
      <c r="L45" s="58"/>
      <c r="M45" s="159">
        <f t="shared" si="0"/>
        <v>0</v>
      </c>
    </row>
    <row r="46" spans="2:13" ht="29" x14ac:dyDescent="0.35">
      <c r="B46" s="171"/>
      <c r="C46" s="167"/>
      <c r="D46" s="133"/>
      <c r="E46" s="167"/>
      <c r="F46" s="167"/>
      <c r="G46" s="167"/>
      <c r="H46" s="72" t="s">
        <v>454</v>
      </c>
      <c r="I46" s="123" t="s">
        <v>579</v>
      </c>
      <c r="J46" s="120" t="s">
        <v>252</v>
      </c>
      <c r="K46" s="158">
        <v>50</v>
      </c>
      <c r="L46" s="58"/>
      <c r="M46" s="159">
        <f t="shared" si="0"/>
        <v>0</v>
      </c>
    </row>
    <row r="47" spans="2:13" ht="29" x14ac:dyDescent="0.35">
      <c r="B47" s="171"/>
      <c r="C47" s="163"/>
      <c r="D47" s="132"/>
      <c r="E47" s="163"/>
      <c r="F47" s="163"/>
      <c r="G47" s="163"/>
      <c r="H47" s="72" t="s">
        <v>633</v>
      </c>
      <c r="I47" s="123" t="s">
        <v>580</v>
      </c>
      <c r="J47" s="120" t="s">
        <v>578</v>
      </c>
      <c r="K47" s="158">
        <v>10</v>
      </c>
      <c r="L47" s="58"/>
      <c r="M47" s="159">
        <f t="shared" si="0"/>
        <v>0</v>
      </c>
    </row>
    <row r="48" spans="2:13" ht="43.5" x14ac:dyDescent="0.35">
      <c r="B48" s="169"/>
      <c r="C48" s="177" t="s">
        <v>28</v>
      </c>
      <c r="D48" s="120" t="s">
        <v>29</v>
      </c>
      <c r="E48" s="72" t="s">
        <v>24</v>
      </c>
      <c r="F48" s="72">
        <v>8</v>
      </c>
      <c r="G48" s="72" t="s">
        <v>173</v>
      </c>
      <c r="H48" s="72" t="s">
        <v>443</v>
      </c>
      <c r="I48" s="123" t="s">
        <v>29</v>
      </c>
      <c r="J48" s="120" t="s">
        <v>193</v>
      </c>
      <c r="K48" s="158">
        <v>3</v>
      </c>
      <c r="L48" s="58"/>
      <c r="M48" s="159">
        <f t="shared" si="0"/>
        <v>0</v>
      </c>
    </row>
    <row r="49" spans="2:13" ht="29" x14ac:dyDescent="0.35">
      <c r="B49" s="169"/>
      <c r="C49" s="161" t="s">
        <v>30</v>
      </c>
      <c r="D49" s="120" t="s">
        <v>31</v>
      </c>
      <c r="E49" s="72" t="s">
        <v>24</v>
      </c>
      <c r="F49" s="72">
        <v>11</v>
      </c>
      <c r="G49" s="72" t="s">
        <v>174</v>
      </c>
      <c r="H49" s="72" t="s">
        <v>455</v>
      </c>
      <c r="I49" s="123" t="s">
        <v>31</v>
      </c>
      <c r="J49" s="120" t="s">
        <v>248</v>
      </c>
      <c r="K49" s="158">
        <v>5</v>
      </c>
      <c r="L49" s="58"/>
      <c r="M49" s="159">
        <f t="shared" si="0"/>
        <v>0</v>
      </c>
    </row>
    <row r="50" spans="2:13" ht="43.5" x14ac:dyDescent="0.35">
      <c r="B50" s="169"/>
      <c r="C50" s="161" t="s">
        <v>33</v>
      </c>
      <c r="D50" s="120" t="s">
        <v>34</v>
      </c>
      <c r="E50" s="72" t="s">
        <v>24</v>
      </c>
      <c r="F50" s="72">
        <v>11</v>
      </c>
      <c r="G50" s="72" t="s">
        <v>174</v>
      </c>
      <c r="H50" s="72" t="s">
        <v>444</v>
      </c>
      <c r="I50" s="123" t="s">
        <v>34</v>
      </c>
      <c r="J50" s="120" t="s">
        <v>248</v>
      </c>
      <c r="K50" s="158">
        <v>1</v>
      </c>
      <c r="L50" s="58"/>
      <c r="M50" s="159">
        <f t="shared" si="0"/>
        <v>0</v>
      </c>
    </row>
    <row r="51" spans="2:13" ht="43.5" x14ac:dyDescent="0.35">
      <c r="B51" s="169"/>
      <c r="C51" s="173" t="s">
        <v>36</v>
      </c>
      <c r="D51" s="120" t="s">
        <v>38</v>
      </c>
      <c r="E51" s="72" t="s">
        <v>16</v>
      </c>
      <c r="F51" s="72">
        <v>1</v>
      </c>
      <c r="G51" s="72" t="s">
        <v>175</v>
      </c>
      <c r="H51" s="72" t="s">
        <v>445</v>
      </c>
      <c r="I51" s="123" t="s">
        <v>38</v>
      </c>
      <c r="J51" s="120" t="s">
        <v>186</v>
      </c>
      <c r="K51" s="158">
        <v>3</v>
      </c>
      <c r="L51" s="58"/>
      <c r="M51" s="159">
        <f t="shared" si="0"/>
        <v>0</v>
      </c>
    </row>
    <row r="52" spans="2:13" ht="58" x14ac:dyDescent="0.35">
      <c r="B52" s="171"/>
      <c r="C52" s="166" t="s">
        <v>40</v>
      </c>
      <c r="D52" s="131" t="s">
        <v>204</v>
      </c>
      <c r="E52" s="166" t="s">
        <v>24</v>
      </c>
      <c r="F52" s="166">
        <v>9</v>
      </c>
      <c r="G52" s="166" t="s">
        <v>175</v>
      </c>
      <c r="H52" s="72" t="s">
        <v>456</v>
      </c>
      <c r="I52" s="123" t="s">
        <v>582</v>
      </c>
      <c r="J52" s="120" t="s">
        <v>214</v>
      </c>
      <c r="K52" s="158">
        <v>5</v>
      </c>
      <c r="L52" s="58"/>
      <c r="M52" s="159">
        <f t="shared" si="0"/>
        <v>0</v>
      </c>
    </row>
    <row r="53" spans="2:13" ht="29" x14ac:dyDescent="0.35">
      <c r="B53" s="171"/>
      <c r="C53" s="167"/>
      <c r="D53" s="133"/>
      <c r="E53" s="167"/>
      <c r="F53" s="167"/>
      <c r="G53" s="167"/>
      <c r="H53" s="72" t="s">
        <v>457</v>
      </c>
      <c r="I53" s="123" t="s">
        <v>748</v>
      </c>
      <c r="J53" s="120" t="s">
        <v>214</v>
      </c>
      <c r="K53" s="158">
        <v>5</v>
      </c>
      <c r="L53" s="58"/>
      <c r="M53" s="159">
        <f t="shared" si="0"/>
        <v>0</v>
      </c>
    </row>
    <row r="54" spans="2:13" ht="29" x14ac:dyDescent="0.35">
      <c r="B54" s="171"/>
      <c r="C54" s="167"/>
      <c r="D54" s="133"/>
      <c r="E54" s="167"/>
      <c r="F54" s="167"/>
      <c r="G54" s="167"/>
      <c r="H54" s="72" t="s">
        <v>458</v>
      </c>
      <c r="I54" s="123" t="s">
        <v>749</v>
      </c>
      <c r="J54" s="120" t="s">
        <v>214</v>
      </c>
      <c r="K54" s="158">
        <v>5</v>
      </c>
      <c r="L54" s="58"/>
      <c r="M54" s="159">
        <f t="shared" si="0"/>
        <v>0</v>
      </c>
    </row>
    <row r="55" spans="2:13" ht="29" x14ac:dyDescent="0.35">
      <c r="B55" s="171"/>
      <c r="C55" s="167"/>
      <c r="D55" s="133"/>
      <c r="E55" s="167"/>
      <c r="F55" s="167"/>
      <c r="G55" s="167"/>
      <c r="H55" s="72" t="s">
        <v>459</v>
      </c>
      <c r="I55" s="123" t="s">
        <v>750</v>
      </c>
      <c r="J55" s="120" t="s">
        <v>214</v>
      </c>
      <c r="K55" s="158">
        <v>5</v>
      </c>
      <c r="L55" s="58"/>
      <c r="M55" s="159">
        <f t="shared" si="0"/>
        <v>0</v>
      </c>
    </row>
    <row r="56" spans="2:13" ht="29" x14ac:dyDescent="0.35">
      <c r="B56" s="171"/>
      <c r="C56" s="163"/>
      <c r="D56" s="132"/>
      <c r="E56" s="163"/>
      <c r="F56" s="163"/>
      <c r="G56" s="163"/>
      <c r="H56" s="72" t="s">
        <v>460</v>
      </c>
      <c r="I56" s="123" t="s">
        <v>751</v>
      </c>
      <c r="J56" s="120" t="s">
        <v>214</v>
      </c>
      <c r="K56" s="158">
        <v>5</v>
      </c>
      <c r="L56" s="58"/>
      <c r="M56" s="159">
        <f t="shared" si="0"/>
        <v>0</v>
      </c>
    </row>
    <row r="57" spans="2:13" ht="116" x14ac:dyDescent="0.35">
      <c r="B57" s="171"/>
      <c r="C57" s="178" t="s">
        <v>43</v>
      </c>
      <c r="D57" s="131" t="s">
        <v>45</v>
      </c>
      <c r="E57" s="166" t="s">
        <v>24</v>
      </c>
      <c r="F57" s="166">
        <v>10</v>
      </c>
      <c r="G57" s="166" t="s">
        <v>176</v>
      </c>
      <c r="H57" s="72" t="s">
        <v>500</v>
      </c>
      <c r="I57" s="123" t="s">
        <v>635</v>
      </c>
      <c r="J57" s="120" t="s">
        <v>194</v>
      </c>
      <c r="K57" s="158">
        <v>25</v>
      </c>
      <c r="L57" s="58"/>
      <c r="M57" s="159">
        <f t="shared" si="0"/>
        <v>0</v>
      </c>
    </row>
    <row r="58" spans="2:13" ht="29" x14ac:dyDescent="0.35">
      <c r="B58" s="171"/>
      <c r="C58" s="167"/>
      <c r="D58" s="133"/>
      <c r="E58" s="167"/>
      <c r="F58" s="167"/>
      <c r="G58" s="167"/>
      <c r="H58" s="72" t="s">
        <v>501</v>
      </c>
      <c r="I58" s="123" t="s">
        <v>639</v>
      </c>
      <c r="J58" s="120" t="s">
        <v>638</v>
      </c>
      <c r="K58" s="158">
        <v>5</v>
      </c>
      <c r="L58" s="58"/>
      <c r="M58" s="159">
        <f t="shared" si="0"/>
        <v>0</v>
      </c>
    </row>
    <row r="59" spans="2:13" x14ac:dyDescent="0.35">
      <c r="B59" s="172"/>
      <c r="C59" s="163"/>
      <c r="D59" s="132"/>
      <c r="E59" s="163"/>
      <c r="F59" s="163"/>
      <c r="G59" s="163"/>
      <c r="H59" s="72" t="s">
        <v>636</v>
      </c>
      <c r="I59" s="123" t="s">
        <v>640</v>
      </c>
      <c r="J59" s="120" t="s">
        <v>637</v>
      </c>
      <c r="K59" s="158">
        <v>5</v>
      </c>
      <c r="L59" s="58"/>
      <c r="M59" s="159">
        <f t="shared" si="0"/>
        <v>0</v>
      </c>
    </row>
    <row r="60" spans="2:13" ht="87" x14ac:dyDescent="0.35">
      <c r="B60" s="195" t="s">
        <v>164</v>
      </c>
      <c r="C60" s="196" t="s">
        <v>166</v>
      </c>
      <c r="D60" s="197" t="s">
        <v>167</v>
      </c>
      <c r="E60" s="198" t="s">
        <v>16</v>
      </c>
      <c r="F60" s="198" t="s">
        <v>181</v>
      </c>
      <c r="G60" s="198" t="s">
        <v>170</v>
      </c>
      <c r="H60" s="198" t="s">
        <v>439</v>
      </c>
      <c r="I60" s="199" t="s">
        <v>740</v>
      </c>
      <c r="J60" s="197" t="s">
        <v>186</v>
      </c>
      <c r="K60" s="200">
        <v>5</v>
      </c>
      <c r="L60" s="201"/>
      <c r="M60" s="202">
        <f t="shared" si="0"/>
        <v>0</v>
      </c>
    </row>
  </sheetData>
  <customSheetViews>
    <customSheetView guid="{8E7A659F-1F78-41E1-A901-E72DF8119CBB}" showGridLines="0" state="hidden">
      <pane xSplit="4" ySplit="3" topLeftCell="E4" activePane="bottomRight" state="frozen"/>
      <selection pane="bottomRight" activeCell="M4" sqref="M4"/>
      <pageMargins left="0.7" right="0.7" top="0.75" bottom="0.75" header="0.3" footer="0.3"/>
    </customSheetView>
    <customSheetView guid="{12AE7722-B0A3-4C2A-98B5-2DE188FD685E}" showGridLines="0" state="hidden">
      <pane xSplit="4" ySplit="3" topLeftCell="E4" activePane="bottomRight" state="frozen"/>
      <selection pane="bottomRight" activeCell="M4" sqref="M4"/>
      <pageMargins left="0.7" right="0.7" top="0.75" bottom="0.75" header="0.3" footer="0.3"/>
    </customSheetView>
    <customSheetView guid="{04AB7A58-4366-4A28-AC89-CED3F78B7D40}" showGridLines="0" state="hidden">
      <pane xSplit="4" ySplit="3" topLeftCell="E4" activePane="bottomRight" state="frozen"/>
      <selection pane="bottomRight" activeCell="M4" sqref="M4"/>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20"/>
  <sheetViews>
    <sheetView workbookViewId="0">
      <selection activeCell="C33" sqref="C33"/>
    </sheetView>
  </sheetViews>
  <sheetFormatPr defaultRowHeight="14.5" x14ac:dyDescent="0.35"/>
  <cols>
    <col min="3" max="3" width="38.453125" style="73" bestFit="1" customWidth="1"/>
    <col min="4" max="4" width="104.453125" style="29" customWidth="1"/>
  </cols>
  <sheetData>
    <row r="4" spans="2:4" x14ac:dyDescent="0.35">
      <c r="B4" s="84" t="s">
        <v>420</v>
      </c>
      <c r="C4" s="85" t="s">
        <v>413</v>
      </c>
      <c r="D4" s="86" t="s">
        <v>414</v>
      </c>
    </row>
    <row r="5" spans="2:4" ht="101.5" x14ac:dyDescent="0.35">
      <c r="B5" s="58" t="s">
        <v>408</v>
      </c>
      <c r="C5" s="82" t="s">
        <v>287</v>
      </c>
      <c r="D5" s="83" t="s">
        <v>415</v>
      </c>
    </row>
    <row r="6" spans="2:4" ht="29" x14ac:dyDescent="0.35">
      <c r="B6" s="58" t="s">
        <v>409</v>
      </c>
      <c r="C6" s="82" t="s">
        <v>288</v>
      </c>
      <c r="D6" s="83" t="s">
        <v>416</v>
      </c>
    </row>
    <row r="7" spans="2:4" ht="29" x14ac:dyDescent="0.35">
      <c r="B7" s="58" t="s">
        <v>410</v>
      </c>
      <c r="C7" s="82" t="s">
        <v>289</v>
      </c>
      <c r="D7" s="83" t="s">
        <v>417</v>
      </c>
    </row>
    <row r="8" spans="2:4" ht="29" x14ac:dyDescent="0.35">
      <c r="B8" s="58" t="s">
        <v>411</v>
      </c>
      <c r="C8" s="82" t="s">
        <v>290</v>
      </c>
      <c r="D8" s="83" t="s">
        <v>418</v>
      </c>
    </row>
    <row r="9" spans="2:4" ht="29" x14ac:dyDescent="0.35">
      <c r="B9" s="58" t="s">
        <v>412</v>
      </c>
      <c r="C9" s="82" t="s">
        <v>291</v>
      </c>
      <c r="D9" s="83" t="s">
        <v>419</v>
      </c>
    </row>
    <row r="13" spans="2:4" hidden="1" x14ac:dyDescent="0.35"/>
    <row r="14" spans="2:4" hidden="1" x14ac:dyDescent="0.35">
      <c r="B14" s="84" t="s">
        <v>420</v>
      </c>
      <c r="C14" s="85" t="s">
        <v>413</v>
      </c>
    </row>
    <row r="15" spans="2:4" hidden="1" x14ac:dyDescent="0.35">
      <c r="B15" s="58" t="s">
        <v>408</v>
      </c>
      <c r="C15" s="82" t="s">
        <v>287</v>
      </c>
    </row>
    <row r="16" spans="2:4" hidden="1" x14ac:dyDescent="0.35">
      <c r="B16" s="58" t="s">
        <v>409</v>
      </c>
      <c r="C16" s="82" t="s">
        <v>288</v>
      </c>
    </row>
    <row r="17" spans="2:3" hidden="1" x14ac:dyDescent="0.35">
      <c r="B17" s="58" t="s">
        <v>410</v>
      </c>
      <c r="C17" s="82" t="s">
        <v>289</v>
      </c>
    </row>
    <row r="18" spans="2:3" hidden="1" x14ac:dyDescent="0.35">
      <c r="B18" s="58" t="s">
        <v>411</v>
      </c>
      <c r="C18" s="82" t="s">
        <v>290</v>
      </c>
    </row>
    <row r="19" spans="2:3" hidden="1" x14ac:dyDescent="0.35">
      <c r="B19" s="58" t="s">
        <v>412</v>
      </c>
      <c r="C19" s="82" t="s">
        <v>291</v>
      </c>
    </row>
    <row r="20" spans="2:3" hidden="1" x14ac:dyDescent="0.35"/>
  </sheetData>
  <customSheetViews>
    <customSheetView guid="{8E7A659F-1F78-41E1-A901-E72DF8119CBB}" hiddenRows="1" state="hidden">
      <selection activeCell="C33" sqref="C33"/>
      <pageMargins left="0.7" right="0.7" top="0.75" bottom="0.75" header="0.3" footer="0.3"/>
    </customSheetView>
    <customSheetView guid="{12AE7722-B0A3-4C2A-98B5-2DE188FD685E}" hiddenRows="1" state="hidden">
      <selection activeCell="C33" sqref="C33"/>
      <pageMargins left="0.7" right="0.7" top="0.75" bottom="0.75" header="0.3" footer="0.3"/>
    </customSheetView>
    <customSheetView guid="{04AB7A58-4366-4A28-AC89-CED3F78B7D40}" hiddenRows="1" state="hidden">
      <selection activeCell="C33" sqref="C33"/>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Q150"/>
  <sheetViews>
    <sheetView workbookViewId="0">
      <pane xSplit="17" ySplit="41" topLeftCell="CE42" activePane="bottomRight" state="frozen"/>
      <selection pane="topRight" activeCell="R1" sqref="R1"/>
      <selection pane="bottomLeft" activeCell="A42" sqref="A42"/>
      <selection pane="bottomRight" activeCell="D91" sqref="D91"/>
    </sheetView>
  </sheetViews>
  <sheetFormatPr defaultColWidth="9.1796875" defaultRowHeight="14.5" x14ac:dyDescent="0.35"/>
  <cols>
    <col min="1" max="1" width="9.1796875" style="74"/>
    <col min="2" max="3" width="13" style="74" customWidth="1"/>
    <col min="4" max="4" width="55.54296875" style="74" customWidth="1"/>
    <col min="5" max="5" width="8.1796875" style="74" customWidth="1"/>
    <col min="6" max="6" width="77.26953125" style="74" customWidth="1"/>
    <col min="7" max="7" width="10.453125" style="74" customWidth="1"/>
    <col min="8" max="12" width="10.453125" style="74" hidden="1" customWidth="1"/>
    <col min="13" max="13" width="16.1796875" style="75" customWidth="1"/>
    <col min="14" max="14" width="10" style="75" customWidth="1"/>
    <col min="15" max="19" width="5.54296875" style="74" customWidth="1"/>
    <col min="20" max="20" width="7" style="75" customWidth="1"/>
    <col min="21" max="37" width="6.54296875" style="75" customWidth="1"/>
    <col min="38" max="51" width="6.26953125" style="75" customWidth="1"/>
    <col min="52" max="52" width="6.453125" style="75" customWidth="1"/>
    <col min="53" max="57" width="6.26953125" style="75" customWidth="1"/>
    <col min="58" max="58" width="6.54296875" style="75" customWidth="1"/>
    <col min="59" max="59" width="6.1796875" style="75" customWidth="1"/>
    <col min="60" max="60" width="7.1796875" style="75" customWidth="1"/>
    <col min="61" max="63" width="8.81640625" style="75" customWidth="1"/>
    <col min="64" max="81" width="7.1796875" style="75" customWidth="1"/>
    <col min="82" max="84" width="7.453125" style="75" customWidth="1"/>
    <col min="85" max="108" width="9.1796875" style="75" customWidth="1"/>
    <col min="109" max="109" width="3.81640625" style="75" bestFit="1" customWidth="1"/>
    <col min="110" max="110" width="5.26953125" style="75" customWidth="1"/>
    <col min="111" max="114" width="4.81640625" style="75" bestFit="1" customWidth="1"/>
    <col min="115" max="121" width="3.81640625" style="75" bestFit="1" customWidth="1"/>
    <col min="122" max="16384" width="9.1796875" style="75"/>
  </cols>
  <sheetData>
    <row r="1" spans="1:121" x14ac:dyDescent="0.35">
      <c r="A1" s="74" t="s">
        <v>573</v>
      </c>
      <c r="T1" s="77"/>
      <c r="U1" s="56"/>
      <c r="V1" s="56"/>
      <c r="W1" s="56"/>
      <c r="X1" s="56"/>
      <c r="Y1" s="56"/>
      <c r="Z1" s="56"/>
      <c r="AA1" s="56"/>
      <c r="AB1" s="56"/>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56"/>
      <c r="BD1" s="56"/>
      <c r="BE1" s="56"/>
      <c r="BF1" s="77"/>
      <c r="BG1" s="77"/>
      <c r="BH1" s="77"/>
      <c r="BI1" s="56"/>
      <c r="BJ1" s="56"/>
      <c r="BK1" s="56"/>
      <c r="BL1" s="57"/>
      <c r="BM1" s="57"/>
      <c r="BN1" s="57"/>
      <c r="BO1" s="77"/>
      <c r="BP1" s="77"/>
      <c r="BQ1" s="77"/>
      <c r="BR1" s="77"/>
      <c r="BS1" s="56"/>
      <c r="BT1" s="56"/>
      <c r="BU1" s="56"/>
      <c r="BV1" s="56"/>
      <c r="BW1" s="56"/>
      <c r="BX1" s="77"/>
      <c r="BY1" s="77"/>
      <c r="BZ1" s="56"/>
      <c r="CA1" s="56"/>
      <c r="CB1" s="56"/>
      <c r="CC1" s="56"/>
      <c r="CD1" s="77"/>
      <c r="CE1" s="77"/>
      <c r="CF1" s="77"/>
    </row>
    <row r="2" spans="1:121" x14ac:dyDescent="0.35">
      <c r="O2" s="584" t="s">
        <v>449</v>
      </c>
      <c r="P2" s="584"/>
      <c r="Q2" s="584"/>
      <c r="R2" s="584"/>
      <c r="S2" s="584"/>
      <c r="T2" s="583" t="s">
        <v>4</v>
      </c>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c r="BD2" s="583"/>
      <c r="BE2" s="583"/>
      <c r="BF2" s="583"/>
      <c r="BG2" s="583"/>
      <c r="BH2" s="583"/>
      <c r="BI2" s="583"/>
      <c r="BJ2" s="583"/>
      <c r="BK2" s="583"/>
      <c r="BL2" s="583"/>
      <c r="BM2" s="583"/>
      <c r="BN2" s="583"/>
      <c r="BO2" s="583"/>
      <c r="BP2" s="583"/>
      <c r="BQ2" s="583"/>
      <c r="BR2" s="583"/>
      <c r="BS2" s="583"/>
      <c r="BT2" s="583"/>
      <c r="BU2" s="583"/>
      <c r="BV2" s="583"/>
      <c r="BW2" s="583"/>
      <c r="BX2" s="583"/>
      <c r="BY2" s="583"/>
      <c r="BZ2" s="583"/>
      <c r="CA2" s="583"/>
      <c r="CB2" s="583"/>
      <c r="CC2" s="583"/>
      <c r="CD2" s="583"/>
      <c r="CE2" s="583"/>
      <c r="CF2" s="583"/>
    </row>
    <row r="3" spans="1:121" x14ac:dyDescent="0.35">
      <c r="A3" s="76" t="s">
        <v>406</v>
      </c>
      <c r="B3" s="76" t="s">
        <v>405</v>
      </c>
      <c r="C3" s="76" t="s">
        <v>293</v>
      </c>
      <c r="D3" s="76" t="s">
        <v>937</v>
      </c>
      <c r="E3" s="76" t="s">
        <v>313</v>
      </c>
      <c r="F3" s="76" t="s">
        <v>938</v>
      </c>
      <c r="G3" s="76" t="s">
        <v>448</v>
      </c>
      <c r="H3" s="76" t="s">
        <v>696</v>
      </c>
      <c r="I3" s="76" t="s">
        <v>699</v>
      </c>
      <c r="J3" s="76" t="s">
        <v>697</v>
      </c>
      <c r="K3" s="76" t="s">
        <v>698</v>
      </c>
      <c r="L3" s="76" t="s">
        <v>700</v>
      </c>
      <c r="M3" s="76" t="s">
        <v>504</v>
      </c>
      <c r="N3" s="76" t="s">
        <v>407</v>
      </c>
      <c r="O3" s="76" t="s">
        <v>408</v>
      </c>
      <c r="P3" s="76" t="s">
        <v>409</v>
      </c>
      <c r="Q3" s="76" t="s">
        <v>410</v>
      </c>
      <c r="R3" s="76" t="s">
        <v>411</v>
      </c>
      <c r="S3" s="76" t="s">
        <v>412</v>
      </c>
      <c r="T3" s="77" t="s">
        <v>430</v>
      </c>
      <c r="U3" s="56" t="s">
        <v>465</v>
      </c>
      <c r="V3" s="56" t="s">
        <v>468</v>
      </c>
      <c r="W3" s="56" t="s">
        <v>469</v>
      </c>
      <c r="X3" s="56" t="s">
        <v>470</v>
      </c>
      <c r="Y3" s="56" t="s">
        <v>471</v>
      </c>
      <c r="Z3" s="56" t="s">
        <v>472</v>
      </c>
      <c r="AA3" s="56" t="s">
        <v>466</v>
      </c>
      <c r="AB3" s="56" t="s">
        <v>473</v>
      </c>
      <c r="AC3" s="77" t="s">
        <v>431</v>
      </c>
      <c r="AD3" s="77" t="s">
        <v>475</v>
      </c>
      <c r="AE3" s="77" t="s">
        <v>474</v>
      </c>
      <c r="AF3" s="77" t="s">
        <v>432</v>
      </c>
      <c r="AG3" s="77" t="s">
        <v>476</v>
      </c>
      <c r="AH3" s="77" t="s">
        <v>477</v>
      </c>
      <c r="AI3" s="77" t="s">
        <v>433</v>
      </c>
      <c r="AJ3" s="77" t="s">
        <v>434</v>
      </c>
      <c r="AK3" s="77" t="s">
        <v>435</v>
      </c>
      <c r="AL3" s="77" t="s">
        <v>503</v>
      </c>
      <c r="AM3" s="77" t="s">
        <v>499</v>
      </c>
      <c r="AN3" s="77" t="s">
        <v>436</v>
      </c>
      <c r="AO3" s="77" t="s">
        <v>437</v>
      </c>
      <c r="AP3" s="77" t="s">
        <v>438</v>
      </c>
      <c r="AQ3" s="77" t="s">
        <v>490</v>
      </c>
      <c r="AR3" s="77" t="s">
        <v>491</v>
      </c>
      <c r="AS3" s="77" t="s">
        <v>492</v>
      </c>
      <c r="AT3" s="77" t="s">
        <v>493</v>
      </c>
      <c r="AU3" s="77" t="s">
        <v>494</v>
      </c>
      <c r="AV3" s="77" t="s">
        <v>483</v>
      </c>
      <c r="AW3" s="77" t="s">
        <v>484</v>
      </c>
      <c r="AX3" s="77" t="s">
        <v>485</v>
      </c>
      <c r="AY3" s="77" t="s">
        <v>486</v>
      </c>
      <c r="AZ3" s="77" t="s">
        <v>439</v>
      </c>
      <c r="BA3" s="77" t="s">
        <v>440</v>
      </c>
      <c r="BB3" s="77" t="s">
        <v>441</v>
      </c>
      <c r="BC3" s="56" t="s">
        <v>487</v>
      </c>
      <c r="BD3" s="56" t="s">
        <v>489</v>
      </c>
      <c r="BE3" s="56" t="s">
        <v>488</v>
      </c>
      <c r="BF3" s="77" t="s">
        <v>442</v>
      </c>
      <c r="BG3" s="77" t="s">
        <v>13</v>
      </c>
      <c r="BH3" s="77" t="s">
        <v>429</v>
      </c>
      <c r="BI3" s="56" t="s">
        <v>450</v>
      </c>
      <c r="BJ3" s="56" t="s">
        <v>451</v>
      </c>
      <c r="BK3" s="56" t="s">
        <v>452</v>
      </c>
      <c r="BL3" s="57" t="s">
        <v>453</v>
      </c>
      <c r="BM3" s="57" t="s">
        <v>454</v>
      </c>
      <c r="BN3" s="57" t="s">
        <v>633</v>
      </c>
      <c r="BO3" s="77" t="s">
        <v>443</v>
      </c>
      <c r="BP3" s="77" t="s">
        <v>455</v>
      </c>
      <c r="BQ3" s="77" t="s">
        <v>444</v>
      </c>
      <c r="BR3" s="77" t="s">
        <v>445</v>
      </c>
      <c r="BS3" s="56" t="s">
        <v>456</v>
      </c>
      <c r="BT3" s="56" t="s">
        <v>457</v>
      </c>
      <c r="BU3" s="56" t="s">
        <v>458</v>
      </c>
      <c r="BV3" s="56" t="s">
        <v>459</v>
      </c>
      <c r="BW3" s="56" t="s">
        <v>460</v>
      </c>
      <c r="BX3" s="77" t="s">
        <v>500</v>
      </c>
      <c r="BY3" s="77" t="s">
        <v>501</v>
      </c>
      <c r="BZ3" s="56" t="s">
        <v>461</v>
      </c>
      <c r="CA3" s="56" t="s">
        <v>462</v>
      </c>
      <c r="CB3" s="56" t="s">
        <v>463</v>
      </c>
      <c r="CC3" s="56" t="s">
        <v>464</v>
      </c>
      <c r="CD3" s="77" t="s">
        <v>51</v>
      </c>
      <c r="CE3" s="77" t="s">
        <v>56</v>
      </c>
      <c r="CF3" s="77" t="s">
        <v>60</v>
      </c>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row>
    <row r="4" spans="1:121" hidden="1" x14ac:dyDescent="0.35">
      <c r="A4" s="76">
        <v>0</v>
      </c>
      <c r="B4" s="76">
        <v>0</v>
      </c>
      <c r="C4" s="76"/>
      <c r="D4" s="76">
        <v>0</v>
      </c>
      <c r="E4" s="76"/>
      <c r="F4" s="76">
        <v>0</v>
      </c>
      <c r="G4" s="76">
        <v>0</v>
      </c>
      <c r="H4" s="76"/>
      <c r="I4" s="76"/>
      <c r="J4" s="76"/>
      <c r="K4" s="76"/>
      <c r="L4" s="76"/>
      <c r="M4" s="76">
        <v>0</v>
      </c>
      <c r="N4" s="76">
        <v>0</v>
      </c>
      <c r="O4" s="76">
        <v>0</v>
      </c>
      <c r="P4" s="76">
        <v>0</v>
      </c>
      <c r="Q4" s="76">
        <v>0</v>
      </c>
      <c r="R4" s="76">
        <v>0</v>
      </c>
      <c r="S4" s="76">
        <v>0</v>
      </c>
      <c r="T4" s="76">
        <v>0</v>
      </c>
      <c r="U4" s="76">
        <v>0</v>
      </c>
      <c r="V4" s="76">
        <v>0</v>
      </c>
      <c r="W4" s="76">
        <v>0</v>
      </c>
      <c r="X4" s="76">
        <v>0</v>
      </c>
      <c r="Y4" s="76">
        <v>0</v>
      </c>
      <c r="Z4" s="76">
        <v>0</v>
      </c>
      <c r="AA4" s="76">
        <v>0</v>
      </c>
      <c r="AB4" s="76">
        <v>0</v>
      </c>
      <c r="AC4" s="76">
        <v>0</v>
      </c>
      <c r="AD4" s="76">
        <v>0</v>
      </c>
      <c r="AE4" s="76">
        <v>0</v>
      </c>
      <c r="AF4" s="76">
        <v>0</v>
      </c>
      <c r="AG4" s="76">
        <v>0</v>
      </c>
      <c r="AH4" s="76">
        <v>0</v>
      </c>
      <c r="AI4" s="76">
        <v>0</v>
      </c>
      <c r="AJ4" s="76">
        <v>0</v>
      </c>
      <c r="AK4" s="76">
        <v>0</v>
      </c>
      <c r="AL4" s="76">
        <v>0</v>
      </c>
      <c r="AM4" s="76">
        <v>0</v>
      </c>
      <c r="AN4" s="76">
        <v>0</v>
      </c>
      <c r="AO4" s="76">
        <v>0</v>
      </c>
      <c r="AP4" s="76">
        <v>0</v>
      </c>
      <c r="AQ4" s="76">
        <v>0</v>
      </c>
      <c r="AR4" s="76">
        <v>0</v>
      </c>
      <c r="AS4" s="76">
        <v>0</v>
      </c>
      <c r="AT4" s="76">
        <v>0</v>
      </c>
      <c r="AU4" s="76">
        <v>0</v>
      </c>
      <c r="AV4" s="76">
        <v>0</v>
      </c>
      <c r="AW4" s="76">
        <v>0</v>
      </c>
      <c r="AX4" s="76">
        <v>0</v>
      </c>
      <c r="AY4" s="76">
        <v>0</v>
      </c>
      <c r="AZ4" s="76">
        <v>0</v>
      </c>
      <c r="BA4" s="76">
        <v>0</v>
      </c>
      <c r="BB4" s="76">
        <v>0</v>
      </c>
      <c r="BC4" s="76">
        <v>0</v>
      </c>
      <c r="BD4" s="76">
        <v>0</v>
      </c>
      <c r="BE4" s="76">
        <v>0</v>
      </c>
      <c r="BF4" s="76">
        <v>0</v>
      </c>
      <c r="BG4" s="76">
        <v>0</v>
      </c>
      <c r="BH4" s="76">
        <v>0</v>
      </c>
      <c r="BI4" s="76">
        <v>0</v>
      </c>
      <c r="BJ4" s="76">
        <v>0</v>
      </c>
      <c r="BK4" s="76">
        <v>0</v>
      </c>
      <c r="BL4" s="76">
        <v>0</v>
      </c>
      <c r="BM4" s="76">
        <v>0</v>
      </c>
      <c r="BN4" s="76"/>
      <c r="BO4" s="76">
        <v>0</v>
      </c>
      <c r="BP4" s="76"/>
      <c r="BQ4" s="76">
        <v>0</v>
      </c>
      <c r="BR4" s="76">
        <v>0</v>
      </c>
      <c r="BS4" s="76">
        <v>0</v>
      </c>
      <c r="BT4" s="76">
        <v>0</v>
      </c>
      <c r="BU4" s="76">
        <v>0</v>
      </c>
      <c r="BV4" s="76">
        <v>0</v>
      </c>
      <c r="BW4" s="76">
        <v>0</v>
      </c>
      <c r="BX4" s="76">
        <v>0</v>
      </c>
      <c r="BY4" s="76">
        <v>0</v>
      </c>
      <c r="BZ4" s="76">
        <v>0</v>
      </c>
      <c r="CA4" s="76">
        <v>0</v>
      </c>
      <c r="CB4" s="76">
        <v>0</v>
      </c>
      <c r="CC4" s="76">
        <v>0</v>
      </c>
      <c r="CD4" s="76">
        <v>0</v>
      </c>
      <c r="CE4" s="76">
        <v>0</v>
      </c>
      <c r="CF4" s="76">
        <v>0</v>
      </c>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row>
    <row r="5" spans="1:121" s="78" customFormat="1" hidden="1" x14ac:dyDescent="0.35">
      <c r="A5" s="77" t="s">
        <v>55</v>
      </c>
      <c r="B5" s="77" t="s">
        <v>64</v>
      </c>
      <c r="C5" s="77" t="s">
        <v>16</v>
      </c>
      <c r="D5" s="77" t="s">
        <v>917</v>
      </c>
      <c r="E5" s="77">
        <v>1</v>
      </c>
      <c r="F5" s="77" t="s">
        <v>940</v>
      </c>
      <c r="G5" s="77" t="s">
        <v>69</v>
      </c>
      <c r="H5" s="77"/>
      <c r="I5" s="77"/>
      <c r="J5" s="77"/>
      <c r="K5" s="77"/>
      <c r="L5" s="77"/>
      <c r="M5" s="81" t="s">
        <v>540</v>
      </c>
      <c r="N5" s="81">
        <f t="shared" ref="N5:N18" si="0">N4+1</f>
        <v>1</v>
      </c>
      <c r="O5" s="77">
        <v>1</v>
      </c>
      <c r="P5" s="77"/>
      <c r="Q5" s="77">
        <v>1</v>
      </c>
      <c r="R5" s="77"/>
      <c r="S5" s="77"/>
      <c r="T5" s="81">
        <v>1</v>
      </c>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row>
    <row r="6" spans="1:121" s="78" customFormat="1" hidden="1" x14ac:dyDescent="0.35">
      <c r="A6" s="77" t="s">
        <v>344</v>
      </c>
      <c r="B6" s="77" t="s">
        <v>64</v>
      </c>
      <c r="C6" s="77" t="s">
        <v>16</v>
      </c>
      <c r="D6" s="77" t="s">
        <v>917</v>
      </c>
      <c r="E6" s="77">
        <f t="shared" ref="E6:E18" si="1">E5+1</f>
        <v>2</v>
      </c>
      <c r="F6" s="77" t="s">
        <v>948</v>
      </c>
      <c r="G6" s="77" t="s">
        <v>81</v>
      </c>
      <c r="H6" s="77"/>
      <c r="I6" s="77"/>
      <c r="J6" s="77"/>
      <c r="K6" s="77"/>
      <c r="L6" s="77"/>
      <c r="M6" s="81" t="s">
        <v>541</v>
      </c>
      <c r="N6" s="81">
        <f t="shared" si="0"/>
        <v>2</v>
      </c>
      <c r="O6" s="77">
        <v>1</v>
      </c>
      <c r="P6" s="77"/>
      <c r="Q6" s="77">
        <v>1</v>
      </c>
      <c r="R6" s="77">
        <v>1</v>
      </c>
      <c r="S6" s="77">
        <v>1</v>
      </c>
      <c r="T6" s="81"/>
      <c r="U6" s="81"/>
      <c r="V6" s="81"/>
      <c r="W6" s="81"/>
      <c r="X6" s="81"/>
      <c r="Y6" s="81"/>
      <c r="Z6" s="81"/>
      <c r="AA6" s="81"/>
      <c r="AB6" s="81"/>
      <c r="AC6" s="81"/>
      <c r="AD6" s="81"/>
      <c r="AE6" s="81"/>
      <c r="AF6" s="81">
        <v>1</v>
      </c>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row>
    <row r="7" spans="1:121" s="78" customFormat="1" hidden="1" x14ac:dyDescent="0.35">
      <c r="A7" s="77" t="s">
        <v>346</v>
      </c>
      <c r="B7" s="77" t="s">
        <v>64</v>
      </c>
      <c r="C7" s="77" t="s">
        <v>16</v>
      </c>
      <c r="D7" s="77" t="s">
        <v>917</v>
      </c>
      <c r="E7" s="77">
        <f t="shared" si="1"/>
        <v>3</v>
      </c>
      <c r="F7" s="77" t="s">
        <v>956</v>
      </c>
      <c r="G7" s="77" t="s">
        <v>73</v>
      </c>
      <c r="H7" s="77"/>
      <c r="I7" s="77"/>
      <c r="J7" s="77"/>
      <c r="K7" s="77"/>
      <c r="L7" s="77"/>
      <c r="M7" s="81" t="s">
        <v>542</v>
      </c>
      <c r="N7" s="81">
        <f t="shared" si="0"/>
        <v>3</v>
      </c>
      <c r="O7" s="77">
        <v>1</v>
      </c>
      <c r="P7" s="77">
        <v>1</v>
      </c>
      <c r="Q7" s="77"/>
      <c r="R7" s="77"/>
      <c r="S7" s="77"/>
      <c r="T7" s="81"/>
      <c r="U7" s="81">
        <v>1</v>
      </c>
      <c r="V7" s="81">
        <v>1</v>
      </c>
      <c r="W7" s="81">
        <v>1</v>
      </c>
      <c r="X7" s="81">
        <v>1</v>
      </c>
      <c r="Y7" s="81">
        <v>1</v>
      </c>
      <c r="Z7" s="81">
        <v>1</v>
      </c>
      <c r="AA7" s="81">
        <v>1</v>
      </c>
      <c r="AB7" s="81">
        <v>1</v>
      </c>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row>
    <row r="8" spans="1:121" s="78" customFormat="1" hidden="1" x14ac:dyDescent="0.35">
      <c r="A8" s="77">
        <v>5</v>
      </c>
      <c r="B8" s="77" t="s">
        <v>64</v>
      </c>
      <c r="C8" s="77" t="s">
        <v>16</v>
      </c>
      <c r="D8" s="77" t="s">
        <v>917</v>
      </c>
      <c r="E8" s="77">
        <f t="shared" si="1"/>
        <v>4</v>
      </c>
      <c r="F8" s="77" t="s">
        <v>963</v>
      </c>
      <c r="G8" s="77" t="s">
        <v>92</v>
      </c>
      <c r="H8" s="77"/>
      <c r="I8" s="77"/>
      <c r="J8" s="77"/>
      <c r="K8" s="77"/>
      <c r="L8" s="77"/>
      <c r="M8" s="81" t="s">
        <v>543</v>
      </c>
      <c r="N8" s="81">
        <f t="shared" si="0"/>
        <v>4</v>
      </c>
      <c r="O8" s="77"/>
      <c r="P8" s="77"/>
      <c r="Q8" s="77"/>
      <c r="R8" s="77"/>
      <c r="S8" s="77">
        <v>1</v>
      </c>
      <c r="T8" s="81"/>
      <c r="U8" s="81"/>
      <c r="V8" s="81"/>
      <c r="W8" s="81"/>
      <c r="X8" s="81"/>
      <c r="Y8" s="81"/>
      <c r="Z8" s="81"/>
      <c r="AA8" s="81"/>
      <c r="AB8" s="81"/>
      <c r="AC8" s="81"/>
      <c r="AD8" s="81"/>
      <c r="AE8" s="81"/>
      <c r="AF8" s="81"/>
      <c r="AG8" s="81"/>
      <c r="AH8" s="81"/>
      <c r="AI8" s="81"/>
      <c r="AJ8" s="81">
        <v>1</v>
      </c>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row>
    <row r="9" spans="1:121" s="78" customFormat="1" hidden="1" x14ac:dyDescent="0.35">
      <c r="A9" s="77" t="s">
        <v>55</v>
      </c>
      <c r="B9" s="77" t="s">
        <v>64</v>
      </c>
      <c r="C9" s="77" t="s">
        <v>16</v>
      </c>
      <c r="D9" s="77" t="s">
        <v>917</v>
      </c>
      <c r="E9" s="77">
        <f t="shared" si="1"/>
        <v>5</v>
      </c>
      <c r="F9" s="77" t="s">
        <v>76</v>
      </c>
      <c r="G9" s="77" t="s">
        <v>75</v>
      </c>
      <c r="H9" s="77"/>
      <c r="I9" s="77"/>
      <c r="J9" s="77"/>
      <c r="K9" s="77"/>
      <c r="L9" s="77"/>
      <c r="M9" s="81" t="s">
        <v>544</v>
      </c>
      <c r="N9" s="81">
        <f t="shared" si="0"/>
        <v>5</v>
      </c>
      <c r="O9" s="77">
        <v>1</v>
      </c>
      <c r="P9" s="77"/>
      <c r="Q9" s="77">
        <v>1</v>
      </c>
      <c r="R9" s="77"/>
      <c r="S9" s="77"/>
      <c r="T9" s="81"/>
      <c r="U9" s="81"/>
      <c r="V9" s="81"/>
      <c r="W9" s="81"/>
      <c r="X9" s="81"/>
      <c r="Y9" s="81"/>
      <c r="Z9" s="81"/>
      <c r="AA9" s="81"/>
      <c r="AB9" s="81"/>
      <c r="AC9" s="81">
        <v>1</v>
      </c>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277"/>
      <c r="BJ9" s="81"/>
      <c r="BK9" s="81"/>
      <c r="BL9" s="81"/>
      <c r="BM9" s="81"/>
      <c r="BN9" s="81"/>
      <c r="BO9" s="81"/>
      <c r="BP9" s="81"/>
      <c r="BQ9" s="81"/>
      <c r="BR9" s="81"/>
      <c r="BS9" s="81"/>
      <c r="BT9" s="81"/>
      <c r="BU9" s="81"/>
      <c r="BV9" s="81"/>
      <c r="BW9" s="81"/>
      <c r="BX9" s="81"/>
      <c r="BY9" s="81"/>
      <c r="BZ9" s="81"/>
      <c r="CA9" s="81"/>
      <c r="CB9" s="81"/>
      <c r="CC9" s="81"/>
      <c r="CD9" s="81"/>
      <c r="CE9" s="81"/>
      <c r="CF9" s="81"/>
    </row>
    <row r="10" spans="1:121" s="78" customFormat="1" hidden="1" x14ac:dyDescent="0.35">
      <c r="A10" s="79" t="s">
        <v>170</v>
      </c>
      <c r="B10" s="77" t="s">
        <v>64</v>
      </c>
      <c r="C10" s="77" t="s">
        <v>16</v>
      </c>
      <c r="D10" s="77" t="s">
        <v>917</v>
      </c>
      <c r="E10" s="77">
        <f t="shared" si="1"/>
        <v>6</v>
      </c>
      <c r="F10" s="77" t="s">
        <v>973</v>
      </c>
      <c r="G10" s="77" t="s">
        <v>96</v>
      </c>
      <c r="H10" s="77"/>
      <c r="I10" s="77"/>
      <c r="J10" s="77"/>
      <c r="K10" s="77"/>
      <c r="L10" s="77"/>
      <c r="M10" s="81" t="s">
        <v>545</v>
      </c>
      <c r="N10" s="81">
        <f t="shared" si="0"/>
        <v>6</v>
      </c>
      <c r="O10" s="77">
        <v>1</v>
      </c>
      <c r="P10" s="77">
        <v>1</v>
      </c>
      <c r="Q10" s="77">
        <v>1</v>
      </c>
      <c r="R10" s="77">
        <v>1</v>
      </c>
      <c r="S10" s="79" t="s">
        <v>446</v>
      </c>
      <c r="T10" s="81"/>
      <c r="U10" s="81"/>
      <c r="V10" s="81"/>
      <c r="W10" s="81"/>
      <c r="X10" s="81"/>
      <c r="Y10" s="81"/>
      <c r="Z10" s="81"/>
      <c r="AA10" s="81"/>
      <c r="AB10" s="81"/>
      <c r="AC10" s="81"/>
      <c r="AD10" s="81"/>
      <c r="AE10" s="81"/>
      <c r="AF10" s="81"/>
      <c r="AG10" s="81"/>
      <c r="AH10" s="81"/>
      <c r="AI10" s="81"/>
      <c r="AJ10" s="81"/>
      <c r="AK10" s="81">
        <v>1</v>
      </c>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row>
    <row r="11" spans="1:121" s="78" customFormat="1" hidden="1" x14ac:dyDescent="0.35">
      <c r="A11" s="77">
        <v>1</v>
      </c>
      <c r="B11" s="77" t="s">
        <v>64</v>
      </c>
      <c r="C11" s="77" t="s">
        <v>20</v>
      </c>
      <c r="D11" s="77" t="s">
        <v>925</v>
      </c>
      <c r="E11" s="77">
        <f t="shared" si="1"/>
        <v>7</v>
      </c>
      <c r="F11" s="77" t="s">
        <v>978</v>
      </c>
      <c r="G11" s="77" t="s">
        <v>78</v>
      </c>
      <c r="H11" s="77"/>
      <c r="I11" s="77"/>
      <c r="J11" s="77"/>
      <c r="K11" s="77"/>
      <c r="L11" s="77"/>
      <c r="M11" s="81" t="s">
        <v>546</v>
      </c>
      <c r="N11" s="81">
        <f t="shared" si="0"/>
        <v>7</v>
      </c>
      <c r="O11" s="77">
        <v>1</v>
      </c>
      <c r="P11" s="77"/>
      <c r="Q11" s="77"/>
      <c r="R11" s="77"/>
      <c r="S11" s="77"/>
      <c r="T11" s="81"/>
      <c r="U11" s="81"/>
      <c r="V11" s="81"/>
      <c r="W11" s="81"/>
      <c r="X11" s="81"/>
      <c r="Y11" s="81"/>
      <c r="Z11" s="81"/>
      <c r="AA11" s="81"/>
      <c r="AB11" s="81"/>
      <c r="AC11" s="81"/>
      <c r="AD11" s="81">
        <v>1</v>
      </c>
      <c r="AE11" s="81">
        <v>1</v>
      </c>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row>
    <row r="12" spans="1:121" s="78" customFormat="1" hidden="1" x14ac:dyDescent="0.35">
      <c r="A12" s="77" t="s">
        <v>100</v>
      </c>
      <c r="B12" s="77" t="s">
        <v>64</v>
      </c>
      <c r="C12" s="77" t="s">
        <v>20</v>
      </c>
      <c r="D12" s="77" t="s">
        <v>925</v>
      </c>
      <c r="E12" s="77">
        <f t="shared" si="1"/>
        <v>8</v>
      </c>
      <c r="F12" s="77" t="s">
        <v>898</v>
      </c>
      <c r="G12" s="77" t="s">
        <v>78</v>
      </c>
      <c r="H12" s="77"/>
      <c r="I12" s="77"/>
      <c r="J12" s="77"/>
      <c r="K12" s="77"/>
      <c r="L12" s="77"/>
      <c r="M12" s="81" t="s">
        <v>547</v>
      </c>
      <c r="N12" s="81">
        <f t="shared" si="0"/>
        <v>8</v>
      </c>
      <c r="O12" s="77">
        <v>1</v>
      </c>
      <c r="P12" s="77"/>
      <c r="Q12" s="77">
        <v>1</v>
      </c>
      <c r="R12" s="77">
        <v>1</v>
      </c>
      <c r="S12" s="77"/>
      <c r="T12" s="81"/>
      <c r="U12" s="81"/>
      <c r="V12" s="81"/>
      <c r="W12" s="81"/>
      <c r="X12" s="81"/>
      <c r="Y12" s="81"/>
      <c r="Z12" s="81"/>
      <c r="AA12" s="81"/>
      <c r="AB12" s="81"/>
      <c r="AC12" s="81"/>
      <c r="AD12" s="81">
        <v>1</v>
      </c>
      <c r="AE12" s="81">
        <v>1</v>
      </c>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row>
    <row r="13" spans="1:121" s="78" customFormat="1" hidden="1" x14ac:dyDescent="0.35">
      <c r="A13" s="77" t="s">
        <v>55</v>
      </c>
      <c r="B13" s="77" t="s">
        <v>64</v>
      </c>
      <c r="C13" s="77" t="s">
        <v>20</v>
      </c>
      <c r="D13" s="77" t="s">
        <v>925</v>
      </c>
      <c r="E13" s="77">
        <f t="shared" si="1"/>
        <v>9</v>
      </c>
      <c r="F13" s="77" t="s">
        <v>985</v>
      </c>
      <c r="G13" s="77" t="s">
        <v>78</v>
      </c>
      <c r="H13" s="77"/>
      <c r="I13" s="77"/>
      <c r="J13" s="77"/>
      <c r="K13" s="77"/>
      <c r="L13" s="77"/>
      <c r="M13" s="81" t="s">
        <v>548</v>
      </c>
      <c r="N13" s="81">
        <f t="shared" si="0"/>
        <v>9</v>
      </c>
      <c r="O13" s="77">
        <v>1</v>
      </c>
      <c r="P13" s="77"/>
      <c r="Q13" s="77">
        <v>1</v>
      </c>
      <c r="R13" s="77"/>
      <c r="S13" s="77"/>
      <c r="T13" s="81"/>
      <c r="U13" s="81"/>
      <c r="V13" s="81"/>
      <c r="W13" s="81"/>
      <c r="X13" s="81"/>
      <c r="Y13" s="81"/>
      <c r="Z13" s="81"/>
      <c r="AA13" s="81"/>
      <c r="AB13" s="81"/>
      <c r="AC13" s="81"/>
      <c r="AD13" s="81">
        <v>1</v>
      </c>
      <c r="AE13" s="81">
        <v>1</v>
      </c>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row>
    <row r="14" spans="1:121" s="78" customFormat="1" hidden="1" x14ac:dyDescent="0.35">
      <c r="A14" s="77" t="s">
        <v>100</v>
      </c>
      <c r="B14" s="77" t="s">
        <v>64</v>
      </c>
      <c r="C14" s="77" t="s">
        <v>24</v>
      </c>
      <c r="D14" s="77" t="s">
        <v>932</v>
      </c>
      <c r="E14" s="77">
        <f t="shared" si="1"/>
        <v>10</v>
      </c>
      <c r="F14" s="77" t="s">
        <v>988</v>
      </c>
      <c r="G14" s="77" t="s">
        <v>81</v>
      </c>
      <c r="H14" s="77"/>
      <c r="I14" s="77"/>
      <c r="J14" s="77"/>
      <c r="K14" s="77"/>
      <c r="L14" s="77"/>
      <c r="M14" s="81" t="s">
        <v>549</v>
      </c>
      <c r="N14" s="81">
        <f t="shared" si="0"/>
        <v>10</v>
      </c>
      <c r="O14" s="77">
        <v>1</v>
      </c>
      <c r="P14" s="77"/>
      <c r="Q14" s="77">
        <v>1</v>
      </c>
      <c r="R14" s="77">
        <v>1</v>
      </c>
      <c r="S14" s="77"/>
      <c r="T14" s="81"/>
      <c r="U14" s="81"/>
      <c r="V14" s="81"/>
      <c r="W14" s="81"/>
      <c r="X14" s="81"/>
      <c r="Y14" s="81"/>
      <c r="Z14" s="81"/>
      <c r="AA14" s="81"/>
      <c r="AB14" s="81"/>
      <c r="AC14" s="81"/>
      <c r="AD14" s="81"/>
      <c r="AE14" s="81"/>
      <c r="AF14" s="81">
        <v>1</v>
      </c>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row>
    <row r="15" spans="1:121" s="78" customFormat="1" hidden="1" x14ac:dyDescent="0.35">
      <c r="A15" s="77" t="s">
        <v>87</v>
      </c>
      <c r="B15" s="77" t="s">
        <v>64</v>
      </c>
      <c r="C15" s="77" t="s">
        <v>24</v>
      </c>
      <c r="D15" s="77" t="s">
        <v>932</v>
      </c>
      <c r="E15" s="77">
        <f t="shared" si="1"/>
        <v>11</v>
      </c>
      <c r="F15" s="77" t="s">
        <v>992</v>
      </c>
      <c r="G15" s="77" t="s">
        <v>85</v>
      </c>
      <c r="H15" s="77"/>
      <c r="I15" s="77"/>
      <c r="J15" s="77"/>
      <c r="K15" s="77"/>
      <c r="L15" s="77"/>
      <c r="M15" s="81" t="s">
        <v>550</v>
      </c>
      <c r="N15" s="81">
        <f t="shared" si="0"/>
        <v>11</v>
      </c>
      <c r="O15" s="77">
        <v>1</v>
      </c>
      <c r="P15" s="77"/>
      <c r="Q15" s="77"/>
      <c r="R15" s="77">
        <v>1</v>
      </c>
      <c r="S15" s="77"/>
      <c r="T15" s="81"/>
      <c r="U15" s="81"/>
      <c r="V15" s="81"/>
      <c r="W15" s="81"/>
      <c r="X15" s="81"/>
      <c r="Y15" s="81"/>
      <c r="Z15" s="81"/>
      <c r="AA15" s="81"/>
      <c r="AB15" s="81"/>
      <c r="AC15" s="81"/>
      <c r="AD15" s="81"/>
      <c r="AE15" s="81"/>
      <c r="AF15" s="81"/>
      <c r="AG15" s="81">
        <v>1</v>
      </c>
      <c r="AH15" s="81">
        <v>1</v>
      </c>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row>
    <row r="16" spans="1:121" s="78" customFormat="1" hidden="1" x14ac:dyDescent="0.35">
      <c r="A16" s="77" t="s">
        <v>87</v>
      </c>
      <c r="B16" s="77" t="s">
        <v>64</v>
      </c>
      <c r="C16" s="77" t="s">
        <v>12</v>
      </c>
      <c r="D16" s="77" t="s">
        <v>911</v>
      </c>
      <c r="E16" s="77">
        <f t="shared" si="1"/>
        <v>12</v>
      </c>
      <c r="F16" s="77" t="s">
        <v>995</v>
      </c>
      <c r="G16" s="77" t="s">
        <v>88</v>
      </c>
      <c r="H16" s="77"/>
      <c r="I16" s="77"/>
      <c r="J16" s="77"/>
      <c r="K16" s="77"/>
      <c r="L16" s="77"/>
      <c r="M16" s="81" t="s">
        <v>551</v>
      </c>
      <c r="N16" s="81">
        <f t="shared" si="0"/>
        <v>12</v>
      </c>
      <c r="O16" s="77">
        <v>1</v>
      </c>
      <c r="P16" s="77"/>
      <c r="Q16" s="77"/>
      <c r="R16" s="77">
        <v>1</v>
      </c>
      <c r="S16" s="77"/>
      <c r="T16" s="81"/>
      <c r="U16" s="81"/>
      <c r="V16" s="81"/>
      <c r="W16" s="81"/>
      <c r="X16" s="81"/>
      <c r="Y16" s="81"/>
      <c r="Z16" s="81"/>
      <c r="AA16" s="81"/>
      <c r="AB16" s="81"/>
      <c r="AC16" s="81"/>
      <c r="AD16" s="81"/>
      <c r="AE16" s="81"/>
      <c r="AF16" s="81"/>
      <c r="AG16" s="81"/>
      <c r="AH16" s="81"/>
      <c r="AI16" s="81">
        <v>1</v>
      </c>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row>
    <row r="17" spans="1:84" s="78" customFormat="1" hidden="1" x14ac:dyDescent="0.35">
      <c r="A17" s="77" t="s">
        <v>100</v>
      </c>
      <c r="B17" s="77" t="s">
        <v>64</v>
      </c>
      <c r="C17" s="77" t="s">
        <v>12</v>
      </c>
      <c r="D17" s="77" t="s">
        <v>911</v>
      </c>
      <c r="E17" s="77">
        <f t="shared" si="1"/>
        <v>13</v>
      </c>
      <c r="F17" s="77" t="s">
        <v>998</v>
      </c>
      <c r="G17" s="77" t="s">
        <v>88</v>
      </c>
      <c r="H17" s="77"/>
      <c r="I17" s="77"/>
      <c r="J17" s="77"/>
      <c r="K17" s="77"/>
      <c r="L17" s="77"/>
      <c r="M17" s="81" t="s">
        <v>552</v>
      </c>
      <c r="N17" s="81">
        <f t="shared" si="0"/>
        <v>13</v>
      </c>
      <c r="O17" s="77">
        <v>1</v>
      </c>
      <c r="P17" s="77"/>
      <c r="Q17" s="77">
        <v>1</v>
      </c>
      <c r="R17" s="77">
        <v>1</v>
      </c>
      <c r="S17" s="77"/>
      <c r="T17" s="81"/>
      <c r="U17" s="81"/>
      <c r="V17" s="81"/>
      <c r="W17" s="81"/>
      <c r="X17" s="81"/>
      <c r="Y17" s="81"/>
      <c r="Z17" s="81"/>
      <c r="AA17" s="81"/>
      <c r="AB17" s="81"/>
      <c r="AC17" s="81"/>
      <c r="AD17" s="81"/>
      <c r="AE17" s="81"/>
      <c r="AF17" s="81"/>
      <c r="AG17" s="81"/>
      <c r="AH17" s="81"/>
      <c r="AI17" s="81">
        <v>1</v>
      </c>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row>
    <row r="18" spans="1:84" s="78" customFormat="1" hidden="1" x14ac:dyDescent="0.35">
      <c r="A18" s="77">
        <v>4</v>
      </c>
      <c r="B18" s="77" t="s">
        <v>64</v>
      </c>
      <c r="C18" s="77" t="s">
        <v>12</v>
      </c>
      <c r="D18" s="77" t="s">
        <v>911</v>
      </c>
      <c r="E18" s="77">
        <f t="shared" si="1"/>
        <v>14</v>
      </c>
      <c r="F18" s="77" t="s">
        <v>1002</v>
      </c>
      <c r="G18" s="77" t="s">
        <v>88</v>
      </c>
      <c r="H18" s="77"/>
      <c r="I18" s="77"/>
      <c r="J18" s="77"/>
      <c r="K18" s="77"/>
      <c r="L18" s="77"/>
      <c r="M18" s="81" t="s">
        <v>553</v>
      </c>
      <c r="N18" s="81">
        <f t="shared" si="0"/>
        <v>14</v>
      </c>
      <c r="O18" s="77"/>
      <c r="P18" s="77"/>
      <c r="Q18" s="77"/>
      <c r="R18" s="77">
        <v>1</v>
      </c>
      <c r="S18" s="77"/>
      <c r="T18" s="81"/>
      <c r="U18" s="81"/>
      <c r="V18" s="81"/>
      <c r="W18" s="81"/>
      <c r="X18" s="81"/>
      <c r="Y18" s="81"/>
      <c r="Z18" s="81"/>
      <c r="AA18" s="81"/>
      <c r="AB18" s="81"/>
      <c r="AC18" s="81"/>
      <c r="AD18" s="81"/>
      <c r="AE18" s="81"/>
      <c r="AF18" s="81"/>
      <c r="AG18" s="81"/>
      <c r="AH18" s="81"/>
      <c r="AI18" s="81">
        <v>1</v>
      </c>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row>
    <row r="19" spans="1:84" s="78" customFormat="1" hidden="1" x14ac:dyDescent="0.35">
      <c r="A19" s="77">
        <v>1</v>
      </c>
      <c r="B19" s="77" t="s">
        <v>386</v>
      </c>
      <c r="C19" s="77" t="s">
        <v>16</v>
      </c>
      <c r="D19" s="77" t="s">
        <v>921</v>
      </c>
      <c r="E19" s="77">
        <v>1</v>
      </c>
      <c r="F19" s="77" t="s">
        <v>944</v>
      </c>
      <c r="G19" s="77" t="s">
        <v>149</v>
      </c>
      <c r="H19" s="77"/>
      <c r="I19" s="77"/>
      <c r="J19" s="77"/>
      <c r="K19" s="77"/>
      <c r="L19" s="77"/>
      <c r="M19" s="81" t="s">
        <v>515</v>
      </c>
      <c r="N19" s="81"/>
      <c r="O19" s="77">
        <v>1</v>
      </c>
      <c r="P19" s="77"/>
      <c r="Q19" s="77"/>
      <c r="R19" s="77"/>
      <c r="S19" s="77"/>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v>1</v>
      </c>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row>
    <row r="20" spans="1:84" s="78" customFormat="1" hidden="1" x14ac:dyDescent="0.35">
      <c r="A20" s="77">
        <v>1</v>
      </c>
      <c r="B20" s="77" t="s">
        <v>386</v>
      </c>
      <c r="C20" s="77" t="s">
        <v>20</v>
      </c>
      <c r="D20" s="77" t="s">
        <v>929</v>
      </c>
      <c r="E20" s="77">
        <f>E19+1</f>
        <v>2</v>
      </c>
      <c r="F20" s="77" t="s">
        <v>952</v>
      </c>
      <c r="G20" s="77" t="s">
        <v>149</v>
      </c>
      <c r="H20" s="77"/>
      <c r="I20" s="77"/>
      <c r="J20" s="77"/>
      <c r="K20" s="77"/>
      <c r="L20" s="77"/>
      <c r="M20" s="81" t="s">
        <v>516</v>
      </c>
      <c r="N20" s="81"/>
      <c r="O20" s="77">
        <v>1</v>
      </c>
      <c r="P20" s="77"/>
      <c r="Q20" s="77"/>
      <c r="R20" s="77"/>
      <c r="S20" s="77"/>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v>1</v>
      </c>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row>
    <row r="21" spans="1:84" s="78" customFormat="1" hidden="1" x14ac:dyDescent="0.35">
      <c r="A21" s="79" t="s">
        <v>170</v>
      </c>
      <c r="B21" s="77" t="s">
        <v>386</v>
      </c>
      <c r="C21" s="77" t="s">
        <v>20</v>
      </c>
      <c r="D21" s="77" t="s">
        <v>929</v>
      </c>
      <c r="E21" s="77">
        <f>E20+1</f>
        <v>3</v>
      </c>
      <c r="F21" s="77" t="s">
        <v>960</v>
      </c>
      <c r="G21" s="77" t="s">
        <v>149</v>
      </c>
      <c r="H21" s="77"/>
      <c r="I21" s="77"/>
      <c r="J21" s="77"/>
      <c r="K21" s="77"/>
      <c r="L21" s="77"/>
      <c r="M21" s="81" t="s">
        <v>517</v>
      </c>
      <c r="N21" s="81"/>
      <c r="O21" s="77">
        <v>1</v>
      </c>
      <c r="P21" s="77">
        <v>1</v>
      </c>
      <c r="Q21" s="77">
        <v>1</v>
      </c>
      <c r="R21" s="77">
        <v>1</v>
      </c>
      <c r="S21" s="77">
        <v>1</v>
      </c>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v>1</v>
      </c>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row>
    <row r="22" spans="1:84" s="78" customFormat="1" hidden="1" x14ac:dyDescent="0.35">
      <c r="A22" s="77">
        <v>5</v>
      </c>
      <c r="B22" s="77" t="s">
        <v>386</v>
      </c>
      <c r="C22" s="77" t="s">
        <v>20</v>
      </c>
      <c r="D22" s="77" t="s">
        <v>929</v>
      </c>
      <c r="E22" s="77">
        <f>E21+1</f>
        <v>4</v>
      </c>
      <c r="F22" s="77" t="s">
        <v>967</v>
      </c>
      <c r="G22" s="77" t="s">
        <v>149</v>
      </c>
      <c r="H22" s="77"/>
      <c r="I22" s="77"/>
      <c r="J22" s="77"/>
      <c r="K22" s="77"/>
      <c r="L22" s="77"/>
      <c r="M22" s="81" t="s">
        <v>518</v>
      </c>
      <c r="N22" s="81"/>
      <c r="O22" s="77"/>
      <c r="P22" s="77"/>
      <c r="Q22" s="77"/>
      <c r="R22" s="77"/>
      <c r="S22" s="77">
        <v>1</v>
      </c>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v>1</v>
      </c>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row>
    <row r="23" spans="1:84" s="78" customFormat="1" hidden="1" x14ac:dyDescent="0.35">
      <c r="A23" s="77" t="s">
        <v>387</v>
      </c>
      <c r="B23" s="77" t="s">
        <v>152</v>
      </c>
      <c r="C23" s="77" t="s">
        <v>16</v>
      </c>
      <c r="D23" s="77" t="s">
        <v>922</v>
      </c>
      <c r="E23" s="77">
        <v>1</v>
      </c>
      <c r="F23" s="77" t="s">
        <v>945</v>
      </c>
      <c r="G23" s="77" t="s">
        <v>389</v>
      </c>
      <c r="H23" s="77"/>
      <c r="I23" s="77"/>
      <c r="J23" s="77"/>
      <c r="K23" s="77"/>
      <c r="L23" s="77"/>
      <c r="M23" s="81" t="s">
        <v>519</v>
      </c>
      <c r="N23" s="81"/>
      <c r="O23" s="77">
        <v>1</v>
      </c>
      <c r="P23" s="77">
        <v>1</v>
      </c>
      <c r="Q23" s="77"/>
      <c r="R23" s="77">
        <v>1</v>
      </c>
      <c r="S23" s="77"/>
      <c r="T23" s="81"/>
      <c r="U23" s="81"/>
      <c r="V23" s="81"/>
      <c r="W23" s="81"/>
      <c r="X23" s="81"/>
      <c r="Y23" s="81"/>
      <c r="Z23" s="81"/>
      <c r="AA23" s="81"/>
      <c r="AB23" s="81"/>
      <c r="AC23" s="81"/>
      <c r="AD23" s="81"/>
      <c r="AE23" s="81"/>
      <c r="AF23" s="81"/>
      <c r="AG23" s="81"/>
      <c r="AH23" s="81"/>
      <c r="AI23" s="81"/>
      <c r="AJ23" s="81"/>
      <c r="AK23" s="81"/>
      <c r="AL23" s="81">
        <v>1</v>
      </c>
      <c r="AM23" s="81">
        <v>1</v>
      </c>
      <c r="AN23" s="81"/>
      <c r="AO23" s="81"/>
      <c r="AP23" s="81">
        <v>1</v>
      </c>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row>
    <row r="24" spans="1:84" s="78" customFormat="1" hidden="1" x14ac:dyDescent="0.35">
      <c r="A24" s="77" t="s">
        <v>154</v>
      </c>
      <c r="B24" s="77" t="s">
        <v>152</v>
      </c>
      <c r="C24" s="77" t="s">
        <v>20</v>
      </c>
      <c r="D24" s="77" t="s">
        <v>930</v>
      </c>
      <c r="E24" s="77">
        <f t="shared" ref="E24:E35" si="2">E23+1</f>
        <v>2</v>
      </c>
      <c r="F24" s="77" t="s">
        <v>953</v>
      </c>
      <c r="G24" s="77" t="s">
        <v>155</v>
      </c>
      <c r="H24" s="77"/>
      <c r="I24" s="77"/>
      <c r="J24" s="77"/>
      <c r="K24" s="77"/>
      <c r="L24" s="77"/>
      <c r="M24" s="81" t="s">
        <v>520</v>
      </c>
      <c r="N24" s="81"/>
      <c r="O24" s="77">
        <v>1</v>
      </c>
      <c r="P24" s="77"/>
      <c r="Q24" s="77"/>
      <c r="R24" s="77"/>
      <c r="S24" s="77">
        <v>1</v>
      </c>
      <c r="T24" s="81"/>
      <c r="U24" s="81"/>
      <c r="V24" s="81"/>
      <c r="W24" s="81"/>
      <c r="X24" s="81"/>
      <c r="Y24" s="81"/>
      <c r="Z24" s="81"/>
      <c r="AA24" s="81"/>
      <c r="AB24" s="81"/>
      <c r="AC24" s="81"/>
      <c r="AD24" s="81"/>
      <c r="AE24" s="81"/>
      <c r="AF24" s="81"/>
      <c r="AG24" s="81"/>
      <c r="AH24" s="81"/>
      <c r="AI24" s="81"/>
      <c r="AJ24" s="81"/>
      <c r="AK24" s="81"/>
      <c r="AL24" s="81">
        <v>1</v>
      </c>
      <c r="AM24" s="81">
        <v>1</v>
      </c>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row>
    <row r="25" spans="1:84" s="78" customFormat="1" hidden="1" x14ac:dyDescent="0.35">
      <c r="A25" s="77">
        <v>1</v>
      </c>
      <c r="B25" s="77" t="s">
        <v>152</v>
      </c>
      <c r="C25" s="77" t="s">
        <v>20</v>
      </c>
      <c r="D25" s="77" t="s">
        <v>930</v>
      </c>
      <c r="E25" s="77">
        <f t="shared" si="2"/>
        <v>3</v>
      </c>
      <c r="F25" s="77" t="s">
        <v>961</v>
      </c>
      <c r="G25" s="77" t="s">
        <v>163</v>
      </c>
      <c r="H25" s="77"/>
      <c r="I25" s="77"/>
      <c r="J25" s="77"/>
      <c r="K25" s="77"/>
      <c r="L25" s="77"/>
      <c r="M25" s="81" t="s">
        <v>521</v>
      </c>
      <c r="N25" s="81"/>
      <c r="O25" s="77">
        <v>1</v>
      </c>
      <c r="P25" s="77"/>
      <c r="Q25" s="77"/>
      <c r="R25" s="77"/>
      <c r="S25" s="77"/>
      <c r="T25" s="81"/>
      <c r="U25" s="81"/>
      <c r="V25" s="81"/>
      <c r="W25" s="81"/>
      <c r="X25" s="81"/>
      <c r="Y25" s="81"/>
      <c r="Z25" s="81"/>
      <c r="AA25" s="81"/>
      <c r="AB25" s="81"/>
      <c r="AC25" s="81"/>
      <c r="AD25" s="81"/>
      <c r="AE25" s="81"/>
      <c r="AF25" s="81"/>
      <c r="AG25" s="81"/>
      <c r="AH25" s="81"/>
      <c r="AI25" s="81"/>
      <c r="AJ25" s="81"/>
      <c r="AK25" s="81"/>
      <c r="AL25" s="81"/>
      <c r="AM25" s="81"/>
      <c r="AN25" s="81"/>
      <c r="AO25" s="81"/>
      <c r="AP25" s="81">
        <v>1</v>
      </c>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row>
    <row r="26" spans="1:84" s="78" customFormat="1" hidden="1" x14ac:dyDescent="0.35">
      <c r="A26" s="77" t="s">
        <v>100</v>
      </c>
      <c r="B26" s="77" t="s">
        <v>152</v>
      </c>
      <c r="C26" s="77" t="s">
        <v>20</v>
      </c>
      <c r="D26" s="77" t="s">
        <v>930</v>
      </c>
      <c r="E26" s="77">
        <f t="shared" si="2"/>
        <v>4</v>
      </c>
      <c r="F26" s="77" t="s">
        <v>968</v>
      </c>
      <c r="G26" s="77" t="s">
        <v>163</v>
      </c>
      <c r="H26" s="77"/>
      <c r="I26" s="77"/>
      <c r="J26" s="77"/>
      <c r="K26" s="77"/>
      <c r="L26" s="77"/>
      <c r="M26" s="81" t="s">
        <v>522</v>
      </c>
      <c r="N26" s="81"/>
      <c r="O26" s="77">
        <v>1</v>
      </c>
      <c r="P26" s="77"/>
      <c r="Q26" s="77">
        <v>1</v>
      </c>
      <c r="R26" s="77">
        <v>1</v>
      </c>
      <c r="S26" s="77"/>
      <c r="T26" s="81"/>
      <c r="U26" s="81"/>
      <c r="V26" s="81"/>
      <c r="W26" s="81"/>
      <c r="X26" s="81"/>
      <c r="Y26" s="81"/>
      <c r="Z26" s="81"/>
      <c r="AA26" s="81"/>
      <c r="AB26" s="81"/>
      <c r="AC26" s="81"/>
      <c r="AD26" s="81"/>
      <c r="AE26" s="81"/>
      <c r="AF26" s="81"/>
      <c r="AG26" s="81"/>
      <c r="AH26" s="81"/>
      <c r="AI26" s="81"/>
      <c r="AJ26" s="81"/>
      <c r="AK26" s="81"/>
      <c r="AL26" s="81"/>
      <c r="AM26" s="81"/>
      <c r="AN26" s="81"/>
      <c r="AO26" s="81"/>
      <c r="AP26" s="81">
        <v>1</v>
      </c>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row>
    <row r="27" spans="1:84" s="78" customFormat="1" hidden="1" x14ac:dyDescent="0.35">
      <c r="A27" s="77" t="s">
        <v>87</v>
      </c>
      <c r="B27" s="77" t="s">
        <v>152</v>
      </c>
      <c r="C27" s="77" t="s">
        <v>20</v>
      </c>
      <c r="D27" s="77" t="s">
        <v>930</v>
      </c>
      <c r="E27" s="77">
        <f t="shared" si="2"/>
        <v>5</v>
      </c>
      <c r="F27" s="77" t="s">
        <v>971</v>
      </c>
      <c r="G27" s="77" t="s">
        <v>163</v>
      </c>
      <c r="H27" s="77"/>
      <c r="I27" s="77"/>
      <c r="J27" s="77"/>
      <c r="K27" s="77"/>
      <c r="L27" s="77"/>
      <c r="M27" s="81" t="s">
        <v>523</v>
      </c>
      <c r="N27" s="81"/>
      <c r="O27" s="77">
        <v>1</v>
      </c>
      <c r="P27" s="77"/>
      <c r="Q27" s="77"/>
      <c r="R27" s="77">
        <v>1</v>
      </c>
      <c r="S27" s="77"/>
      <c r="T27" s="81"/>
      <c r="U27" s="81"/>
      <c r="V27" s="81"/>
      <c r="W27" s="81"/>
      <c r="X27" s="81"/>
      <c r="Y27" s="81"/>
      <c r="Z27" s="81"/>
      <c r="AA27" s="81"/>
      <c r="AB27" s="81"/>
      <c r="AC27" s="81"/>
      <c r="AD27" s="81"/>
      <c r="AE27" s="81"/>
      <c r="AF27" s="81"/>
      <c r="AG27" s="81"/>
      <c r="AH27" s="81"/>
      <c r="AI27" s="81"/>
      <c r="AJ27" s="81"/>
      <c r="AK27" s="81"/>
      <c r="AL27" s="81"/>
      <c r="AM27" s="81"/>
      <c r="AN27" s="81"/>
      <c r="AO27" s="81"/>
      <c r="AP27" s="81">
        <v>1</v>
      </c>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row>
    <row r="28" spans="1:84" s="78" customFormat="1" hidden="1" x14ac:dyDescent="0.35">
      <c r="A28" s="77" t="s">
        <v>55</v>
      </c>
      <c r="B28" s="77" t="s">
        <v>152</v>
      </c>
      <c r="C28" s="77" t="s">
        <v>20</v>
      </c>
      <c r="D28" s="77" t="s">
        <v>930</v>
      </c>
      <c r="E28" s="77">
        <f t="shared" si="2"/>
        <v>6</v>
      </c>
      <c r="F28" s="77" t="s">
        <v>976</v>
      </c>
      <c r="G28" s="77" t="s">
        <v>163</v>
      </c>
      <c r="H28" s="77"/>
      <c r="I28" s="77"/>
      <c r="J28" s="77"/>
      <c r="K28" s="77"/>
      <c r="L28" s="77"/>
      <c r="M28" s="81" t="s">
        <v>524</v>
      </c>
      <c r="N28" s="81"/>
      <c r="O28" s="77">
        <v>1</v>
      </c>
      <c r="P28" s="77"/>
      <c r="Q28" s="77">
        <v>1</v>
      </c>
      <c r="R28" s="77"/>
      <c r="S28" s="77"/>
      <c r="T28" s="81"/>
      <c r="U28" s="81"/>
      <c r="V28" s="81"/>
      <c r="W28" s="81"/>
      <c r="X28" s="81"/>
      <c r="Y28" s="81"/>
      <c r="Z28" s="81"/>
      <c r="AA28" s="81"/>
      <c r="AB28" s="81"/>
      <c r="AC28" s="81"/>
      <c r="AD28" s="81"/>
      <c r="AE28" s="81"/>
      <c r="AF28" s="81"/>
      <c r="AG28" s="81"/>
      <c r="AH28" s="81"/>
      <c r="AI28" s="81"/>
      <c r="AJ28" s="81"/>
      <c r="AK28" s="81"/>
      <c r="AL28" s="81"/>
      <c r="AM28" s="81"/>
      <c r="AN28" s="81"/>
      <c r="AO28" s="81"/>
      <c r="AP28" s="81">
        <v>1</v>
      </c>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row>
    <row r="29" spans="1:84" s="78" customFormat="1" hidden="1" x14ac:dyDescent="0.35">
      <c r="A29" s="77">
        <v>2</v>
      </c>
      <c r="B29" s="77" t="s">
        <v>152</v>
      </c>
      <c r="C29" s="77" t="s">
        <v>20</v>
      </c>
      <c r="D29" s="77" t="s">
        <v>930</v>
      </c>
      <c r="E29" s="77">
        <f t="shared" si="2"/>
        <v>7</v>
      </c>
      <c r="F29" s="77" t="s">
        <v>980</v>
      </c>
      <c r="G29" s="77" t="s">
        <v>163</v>
      </c>
      <c r="H29" s="77"/>
      <c r="I29" s="77"/>
      <c r="J29" s="77"/>
      <c r="K29" s="77"/>
      <c r="L29" s="77"/>
      <c r="M29" s="81" t="s">
        <v>525</v>
      </c>
      <c r="N29" s="81"/>
      <c r="O29" s="77"/>
      <c r="P29" s="77">
        <v>1</v>
      </c>
      <c r="Q29" s="77"/>
      <c r="R29" s="77"/>
      <c r="S29" s="77"/>
      <c r="T29" s="81"/>
      <c r="U29" s="81"/>
      <c r="V29" s="81"/>
      <c r="W29" s="81"/>
      <c r="X29" s="81"/>
      <c r="Y29" s="81"/>
      <c r="Z29" s="81"/>
      <c r="AA29" s="81"/>
      <c r="AB29" s="81"/>
      <c r="AC29" s="81"/>
      <c r="AD29" s="81"/>
      <c r="AE29" s="81"/>
      <c r="AF29" s="81"/>
      <c r="AG29" s="81"/>
      <c r="AH29" s="81"/>
      <c r="AI29" s="81"/>
      <c r="AJ29" s="81"/>
      <c r="AK29" s="81"/>
      <c r="AL29" s="81"/>
      <c r="AM29" s="81"/>
      <c r="AN29" s="81"/>
      <c r="AO29" s="81"/>
      <c r="AP29" s="81">
        <v>1</v>
      </c>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row>
    <row r="30" spans="1:84" s="78" customFormat="1" hidden="1" x14ac:dyDescent="0.35">
      <c r="A30" s="77">
        <v>1</v>
      </c>
      <c r="B30" s="77" t="s">
        <v>152</v>
      </c>
      <c r="C30" s="77" t="s">
        <v>24</v>
      </c>
      <c r="D30" s="77" t="s">
        <v>936</v>
      </c>
      <c r="E30" s="77">
        <f t="shared" si="2"/>
        <v>8</v>
      </c>
      <c r="F30" s="77" t="s">
        <v>983</v>
      </c>
      <c r="G30" s="77" t="s">
        <v>161</v>
      </c>
      <c r="H30" s="77"/>
      <c r="I30" s="77"/>
      <c r="J30" s="77"/>
      <c r="K30" s="77"/>
      <c r="L30" s="77"/>
      <c r="M30" s="81" t="s">
        <v>526</v>
      </c>
      <c r="N30" s="81"/>
      <c r="O30" s="77">
        <v>1</v>
      </c>
      <c r="P30" s="77"/>
      <c r="Q30" s="77"/>
      <c r="R30" s="77"/>
      <c r="S30" s="77"/>
      <c r="T30" s="81"/>
      <c r="U30" s="81"/>
      <c r="V30" s="81"/>
      <c r="W30" s="81"/>
      <c r="X30" s="81"/>
      <c r="Y30" s="81"/>
      <c r="Z30" s="81"/>
      <c r="AA30" s="81"/>
      <c r="AB30" s="81"/>
      <c r="AC30" s="81"/>
      <c r="AD30" s="81"/>
      <c r="AE30" s="81"/>
      <c r="AF30" s="81"/>
      <c r="AG30" s="81"/>
      <c r="AH30" s="81"/>
      <c r="AI30" s="81"/>
      <c r="AJ30" s="81"/>
      <c r="AK30" s="81"/>
      <c r="AL30" s="81"/>
      <c r="AM30" s="81"/>
      <c r="AN30" s="81"/>
      <c r="AO30" s="81">
        <v>1</v>
      </c>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row>
    <row r="31" spans="1:84" s="78" customFormat="1" hidden="1" x14ac:dyDescent="0.35">
      <c r="A31" s="77" t="s">
        <v>346</v>
      </c>
      <c r="B31" s="77" t="s">
        <v>152</v>
      </c>
      <c r="C31" s="77" t="s">
        <v>24</v>
      </c>
      <c r="D31" s="77" t="s">
        <v>936</v>
      </c>
      <c r="E31" s="77">
        <f t="shared" si="2"/>
        <v>9</v>
      </c>
      <c r="F31" s="77" t="s">
        <v>986</v>
      </c>
      <c r="G31" s="77" t="s">
        <v>159</v>
      </c>
      <c r="H31" s="77"/>
      <c r="I31" s="77"/>
      <c r="J31" s="77"/>
      <c r="K31" s="77"/>
      <c r="L31" s="77"/>
      <c r="M31" s="81" t="s">
        <v>527</v>
      </c>
      <c r="N31" s="81"/>
      <c r="O31" s="77">
        <v>1</v>
      </c>
      <c r="P31" s="77">
        <v>1</v>
      </c>
      <c r="Q31" s="77"/>
      <c r="R31" s="77"/>
      <c r="S31" s="77"/>
      <c r="T31" s="81"/>
      <c r="U31" s="81"/>
      <c r="V31" s="81"/>
      <c r="W31" s="81"/>
      <c r="X31" s="81"/>
      <c r="Y31" s="81"/>
      <c r="Z31" s="81"/>
      <c r="AA31" s="81"/>
      <c r="AB31" s="81"/>
      <c r="AC31" s="81"/>
      <c r="AD31" s="81"/>
      <c r="AE31" s="81"/>
      <c r="AF31" s="81"/>
      <c r="AG31" s="81"/>
      <c r="AH31" s="81"/>
      <c r="AI31" s="81"/>
      <c r="AJ31" s="81"/>
      <c r="AK31" s="81"/>
      <c r="AL31" s="81"/>
      <c r="AM31" s="81"/>
      <c r="AN31" s="81">
        <v>1</v>
      </c>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row>
    <row r="32" spans="1:84" s="78" customFormat="1" hidden="1" x14ac:dyDescent="0.35">
      <c r="A32" s="77" t="s">
        <v>398</v>
      </c>
      <c r="B32" s="77" t="s">
        <v>152</v>
      </c>
      <c r="C32" s="77" t="s">
        <v>24</v>
      </c>
      <c r="D32" s="77" t="s">
        <v>936</v>
      </c>
      <c r="E32" s="77">
        <f t="shared" si="2"/>
        <v>10</v>
      </c>
      <c r="F32" s="77" t="s">
        <v>990</v>
      </c>
      <c r="G32" s="77" t="s">
        <v>163</v>
      </c>
      <c r="H32" s="77"/>
      <c r="I32" s="77"/>
      <c r="J32" s="77"/>
      <c r="K32" s="77"/>
      <c r="L32" s="77"/>
      <c r="M32" s="81" t="s">
        <v>528</v>
      </c>
      <c r="N32" s="81"/>
      <c r="O32" s="77"/>
      <c r="P32" s="77"/>
      <c r="Q32" s="77"/>
      <c r="R32" s="77">
        <v>1</v>
      </c>
      <c r="S32" s="77">
        <v>1</v>
      </c>
      <c r="T32" s="81"/>
      <c r="U32" s="81"/>
      <c r="V32" s="81"/>
      <c r="W32" s="81"/>
      <c r="X32" s="81"/>
      <c r="Y32" s="81"/>
      <c r="Z32" s="81"/>
      <c r="AA32" s="81"/>
      <c r="AB32" s="81"/>
      <c r="AC32" s="81"/>
      <c r="AD32" s="81"/>
      <c r="AE32" s="81"/>
      <c r="AF32" s="81"/>
      <c r="AG32" s="81"/>
      <c r="AH32" s="81"/>
      <c r="AI32" s="81"/>
      <c r="AJ32" s="81"/>
      <c r="AK32" s="81"/>
      <c r="AL32" s="81"/>
      <c r="AM32" s="81"/>
      <c r="AN32" s="81"/>
      <c r="AO32" s="81"/>
      <c r="AP32" s="81">
        <v>1</v>
      </c>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row>
    <row r="33" spans="1:84" s="78" customFormat="1" hidden="1" x14ac:dyDescent="0.35">
      <c r="A33" s="77" t="s">
        <v>346</v>
      </c>
      <c r="B33" s="77" t="s">
        <v>152</v>
      </c>
      <c r="C33" s="77" t="s">
        <v>12</v>
      </c>
      <c r="D33" s="77" t="s">
        <v>915</v>
      </c>
      <c r="E33" s="77">
        <f t="shared" si="2"/>
        <v>11</v>
      </c>
      <c r="F33" s="77" t="s">
        <v>993</v>
      </c>
      <c r="G33" s="77" t="s">
        <v>163</v>
      </c>
      <c r="H33" s="77"/>
      <c r="I33" s="77"/>
      <c r="J33" s="77"/>
      <c r="K33" s="77"/>
      <c r="L33" s="77"/>
      <c r="M33" s="81" t="s">
        <v>529</v>
      </c>
      <c r="N33" s="81"/>
      <c r="O33" s="77">
        <v>1</v>
      </c>
      <c r="P33" s="77">
        <v>1</v>
      </c>
      <c r="Q33" s="77"/>
      <c r="R33" s="77"/>
      <c r="S33" s="77"/>
      <c r="T33" s="81"/>
      <c r="U33" s="81"/>
      <c r="V33" s="81"/>
      <c r="W33" s="81"/>
      <c r="X33" s="81"/>
      <c r="Y33" s="81"/>
      <c r="Z33" s="81"/>
      <c r="AA33" s="81"/>
      <c r="AB33" s="81"/>
      <c r="AC33" s="81"/>
      <c r="AD33" s="81"/>
      <c r="AE33" s="81"/>
      <c r="AF33" s="81"/>
      <c r="AG33" s="81"/>
      <c r="AH33" s="81"/>
      <c r="AI33" s="81"/>
      <c r="AJ33" s="81"/>
      <c r="AK33" s="81"/>
      <c r="AL33" s="81"/>
      <c r="AM33" s="81"/>
      <c r="AN33" s="81"/>
      <c r="AO33" s="81"/>
      <c r="AP33" s="81">
        <v>1</v>
      </c>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row>
    <row r="34" spans="1:84" s="78" customFormat="1" hidden="1" x14ac:dyDescent="0.35">
      <c r="A34" s="77" t="s">
        <v>87</v>
      </c>
      <c r="B34" s="77" t="s">
        <v>152</v>
      </c>
      <c r="C34" s="77" t="s">
        <v>12</v>
      </c>
      <c r="D34" s="77" t="s">
        <v>915</v>
      </c>
      <c r="E34" s="77">
        <f t="shared" si="2"/>
        <v>12</v>
      </c>
      <c r="F34" s="77" t="s">
        <v>996</v>
      </c>
      <c r="G34" s="77" t="s">
        <v>163</v>
      </c>
      <c r="H34" s="77"/>
      <c r="I34" s="77"/>
      <c r="J34" s="77"/>
      <c r="K34" s="77"/>
      <c r="L34" s="77"/>
      <c r="M34" s="81" t="s">
        <v>530</v>
      </c>
      <c r="N34" s="81"/>
      <c r="O34" s="77">
        <v>1</v>
      </c>
      <c r="P34" s="77"/>
      <c r="Q34" s="77"/>
      <c r="R34" s="77">
        <v>1</v>
      </c>
      <c r="S34" s="77"/>
      <c r="T34" s="81"/>
      <c r="U34" s="81"/>
      <c r="V34" s="81"/>
      <c r="W34" s="81"/>
      <c r="X34" s="81"/>
      <c r="Y34" s="81"/>
      <c r="Z34" s="81"/>
      <c r="AA34" s="81"/>
      <c r="AB34" s="81"/>
      <c r="AC34" s="81"/>
      <c r="AD34" s="81"/>
      <c r="AE34" s="81"/>
      <c r="AF34" s="81"/>
      <c r="AG34" s="81"/>
      <c r="AH34" s="81"/>
      <c r="AI34" s="81"/>
      <c r="AJ34" s="81"/>
      <c r="AK34" s="81"/>
      <c r="AL34" s="81"/>
      <c r="AM34" s="81"/>
      <c r="AN34" s="81"/>
      <c r="AO34" s="81"/>
      <c r="AP34" s="81">
        <v>1</v>
      </c>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row>
    <row r="35" spans="1:84" s="78" customFormat="1" hidden="1" x14ac:dyDescent="0.35">
      <c r="A35" s="77" t="s">
        <v>87</v>
      </c>
      <c r="B35" s="77" t="s">
        <v>152</v>
      </c>
      <c r="C35" s="77" t="s">
        <v>12</v>
      </c>
      <c r="D35" s="77" t="s">
        <v>915</v>
      </c>
      <c r="E35" s="77">
        <f t="shared" si="2"/>
        <v>13</v>
      </c>
      <c r="F35" s="77" t="s">
        <v>999</v>
      </c>
      <c r="G35" s="77" t="s">
        <v>163</v>
      </c>
      <c r="H35" s="77"/>
      <c r="I35" s="77"/>
      <c r="J35" s="77"/>
      <c r="K35" s="77"/>
      <c r="L35" s="77"/>
      <c r="M35" s="81" t="s">
        <v>531</v>
      </c>
      <c r="N35" s="81"/>
      <c r="O35" s="77">
        <v>1</v>
      </c>
      <c r="P35" s="77"/>
      <c r="Q35" s="77"/>
      <c r="R35" s="77">
        <v>1</v>
      </c>
      <c r="S35" s="77"/>
      <c r="T35" s="81"/>
      <c r="U35" s="81"/>
      <c r="V35" s="81"/>
      <c r="W35" s="81"/>
      <c r="X35" s="81"/>
      <c r="Y35" s="81"/>
      <c r="Z35" s="81"/>
      <c r="AA35" s="81"/>
      <c r="AB35" s="81"/>
      <c r="AC35" s="81"/>
      <c r="AD35" s="81"/>
      <c r="AE35" s="81"/>
      <c r="AF35" s="81"/>
      <c r="AG35" s="81"/>
      <c r="AH35" s="81"/>
      <c r="AI35" s="81"/>
      <c r="AJ35" s="81"/>
      <c r="AK35" s="81"/>
      <c r="AL35" s="81"/>
      <c r="AM35" s="81"/>
      <c r="AN35" s="81"/>
      <c r="AO35" s="81"/>
      <c r="AP35" s="81">
        <v>1</v>
      </c>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row>
    <row r="36" spans="1:84" s="78" customFormat="1" hidden="1" x14ac:dyDescent="0.35">
      <c r="A36" s="79" t="s">
        <v>170</v>
      </c>
      <c r="B36" s="77" t="s">
        <v>369</v>
      </c>
      <c r="C36" s="77" t="s">
        <v>16</v>
      </c>
      <c r="D36" s="77" t="s">
        <v>919</v>
      </c>
      <c r="E36" s="77">
        <v>1</v>
      </c>
      <c r="F36" s="77" t="s">
        <v>942</v>
      </c>
      <c r="G36" s="77" t="s">
        <v>123</v>
      </c>
      <c r="H36" s="77"/>
      <c r="I36" s="77"/>
      <c r="J36" s="77"/>
      <c r="K36" s="77"/>
      <c r="L36" s="77"/>
      <c r="M36" s="81" t="s">
        <v>534</v>
      </c>
      <c r="N36" s="81"/>
      <c r="O36" s="77">
        <v>1</v>
      </c>
      <c r="P36" s="77">
        <v>1</v>
      </c>
      <c r="Q36" s="77">
        <v>1</v>
      </c>
      <c r="R36" s="77">
        <v>1</v>
      </c>
      <c r="S36" s="77">
        <v>1</v>
      </c>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v>1</v>
      </c>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row>
    <row r="37" spans="1:84" s="78" customFormat="1" hidden="1" x14ac:dyDescent="0.35">
      <c r="A37" s="77" t="s">
        <v>100</v>
      </c>
      <c r="B37" s="77" t="s">
        <v>369</v>
      </c>
      <c r="C37" s="77" t="s">
        <v>20</v>
      </c>
      <c r="D37" s="77" t="s">
        <v>927</v>
      </c>
      <c r="E37" s="77">
        <f>E36+1</f>
        <v>2</v>
      </c>
      <c r="F37" s="77" t="s">
        <v>950</v>
      </c>
      <c r="G37" s="77" t="s">
        <v>123</v>
      </c>
      <c r="H37" s="77"/>
      <c r="I37" s="77"/>
      <c r="J37" s="77"/>
      <c r="K37" s="77"/>
      <c r="L37" s="77"/>
      <c r="M37" s="81" t="s">
        <v>535</v>
      </c>
      <c r="N37" s="81"/>
      <c r="O37" s="77">
        <v>1</v>
      </c>
      <c r="P37" s="77"/>
      <c r="Q37" s="77">
        <v>1</v>
      </c>
      <c r="R37" s="77">
        <v>1</v>
      </c>
      <c r="S37" s="77"/>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v>1</v>
      </c>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row>
    <row r="38" spans="1:84" s="78" customFormat="1" hidden="1" x14ac:dyDescent="0.35">
      <c r="A38" s="77" t="s">
        <v>363</v>
      </c>
      <c r="B38" s="77" t="s">
        <v>369</v>
      </c>
      <c r="C38" s="77" t="s">
        <v>24</v>
      </c>
      <c r="D38" s="77" t="s">
        <v>934</v>
      </c>
      <c r="E38" s="77">
        <f>E37+1</f>
        <v>3</v>
      </c>
      <c r="F38" s="77" t="s">
        <v>958</v>
      </c>
      <c r="G38" s="77" t="s">
        <v>707</v>
      </c>
      <c r="H38" s="77"/>
      <c r="I38" s="77"/>
      <c r="J38" s="77"/>
      <c r="K38" s="77"/>
      <c r="L38" s="77"/>
      <c r="M38" s="81" t="s">
        <v>536</v>
      </c>
      <c r="N38" s="81"/>
      <c r="O38" s="77">
        <v>1</v>
      </c>
      <c r="P38" s="77">
        <v>1</v>
      </c>
      <c r="Q38" s="77">
        <v>1</v>
      </c>
      <c r="R38" s="77">
        <v>1</v>
      </c>
      <c r="S38" s="77"/>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v>1</v>
      </c>
      <c r="BB38" s="81"/>
      <c r="BC38" s="81">
        <v>1</v>
      </c>
      <c r="BD38" s="81">
        <v>1</v>
      </c>
      <c r="BE38" s="81">
        <v>1</v>
      </c>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row>
    <row r="39" spans="1:84" s="78" customFormat="1" hidden="1" x14ac:dyDescent="0.35">
      <c r="A39" s="77" t="s">
        <v>365</v>
      </c>
      <c r="B39" s="77" t="s">
        <v>369</v>
      </c>
      <c r="C39" s="77" t="s">
        <v>12</v>
      </c>
      <c r="D39" s="77" t="s">
        <v>913</v>
      </c>
      <c r="E39" s="77">
        <f>E38+1</f>
        <v>4</v>
      </c>
      <c r="F39" s="77" t="s">
        <v>965</v>
      </c>
      <c r="G39" s="77" t="s">
        <v>120</v>
      </c>
      <c r="H39" s="77"/>
      <c r="I39" s="77"/>
      <c r="J39" s="77"/>
      <c r="K39" s="77"/>
      <c r="L39" s="77"/>
      <c r="M39" s="81" t="s">
        <v>537</v>
      </c>
      <c r="N39" s="81"/>
      <c r="O39" s="77">
        <v>1</v>
      </c>
      <c r="P39" s="77">
        <v>1</v>
      </c>
      <c r="Q39" s="77"/>
      <c r="R39" s="77"/>
      <c r="S39" s="77"/>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v>1</v>
      </c>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row>
    <row r="40" spans="1:84" s="78" customFormat="1" hidden="1" x14ac:dyDescent="0.35">
      <c r="A40" s="77" t="s">
        <v>302</v>
      </c>
      <c r="B40" s="77" t="s">
        <v>369</v>
      </c>
      <c r="C40" s="77" t="s">
        <v>12</v>
      </c>
      <c r="D40" s="77" t="s">
        <v>913</v>
      </c>
      <c r="E40" s="77">
        <f>E39+1</f>
        <v>5</v>
      </c>
      <c r="F40" s="77" t="s">
        <v>970</v>
      </c>
      <c r="G40" s="77" t="s">
        <v>708</v>
      </c>
      <c r="H40" s="77"/>
      <c r="I40" s="77"/>
      <c r="J40" s="77"/>
      <c r="K40" s="77"/>
      <c r="L40" s="77"/>
      <c r="M40" s="81" t="s">
        <v>538</v>
      </c>
      <c r="N40" s="81"/>
      <c r="O40" s="77">
        <v>1</v>
      </c>
      <c r="P40" s="77">
        <v>1</v>
      </c>
      <c r="Q40" s="77"/>
      <c r="R40" s="77"/>
      <c r="S40" s="77">
        <v>1</v>
      </c>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v>1</v>
      </c>
      <c r="BB40" s="81">
        <v>1</v>
      </c>
      <c r="BC40" s="81">
        <v>1</v>
      </c>
      <c r="BD40" s="81">
        <v>1</v>
      </c>
      <c r="BE40" s="81">
        <v>1</v>
      </c>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row>
    <row r="41" spans="1:84" s="78" customFormat="1" hidden="1" x14ac:dyDescent="0.35">
      <c r="A41" s="77">
        <v>5</v>
      </c>
      <c r="B41" s="77" t="s">
        <v>369</v>
      </c>
      <c r="C41" s="77" t="s">
        <v>12</v>
      </c>
      <c r="D41" s="77" t="s">
        <v>913</v>
      </c>
      <c r="E41" s="77">
        <f>E40+1</f>
        <v>6</v>
      </c>
      <c r="F41" s="77" t="s">
        <v>974</v>
      </c>
      <c r="G41" s="77" t="s">
        <v>123</v>
      </c>
      <c r="H41" s="77"/>
      <c r="I41" s="77"/>
      <c r="J41" s="77"/>
      <c r="K41" s="77"/>
      <c r="L41" s="77"/>
      <c r="M41" s="81" t="s">
        <v>539</v>
      </c>
      <c r="N41" s="81"/>
      <c r="O41" s="77"/>
      <c r="P41" s="77"/>
      <c r="Q41" s="77"/>
      <c r="R41" s="77"/>
      <c r="S41" s="77">
        <v>1</v>
      </c>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v>1</v>
      </c>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row>
    <row r="42" spans="1:84" s="78" customFormat="1" x14ac:dyDescent="0.35">
      <c r="A42" s="58">
        <v>1</v>
      </c>
      <c r="B42" s="81" t="s">
        <v>126</v>
      </c>
      <c r="C42" s="81" t="s">
        <v>16</v>
      </c>
      <c r="D42" s="58" t="s">
        <v>920</v>
      </c>
      <c r="E42" s="77">
        <v>1</v>
      </c>
      <c r="F42" s="58" t="s">
        <v>943</v>
      </c>
      <c r="G42" s="58" t="s">
        <v>495</v>
      </c>
      <c r="H42" s="58"/>
      <c r="I42" s="58"/>
      <c r="J42" s="58"/>
      <c r="K42" s="58"/>
      <c r="L42" s="58"/>
      <c r="M42" s="81" t="s">
        <v>505</v>
      </c>
      <c r="N42" s="81"/>
      <c r="O42" s="77">
        <v>1</v>
      </c>
      <c r="P42" s="77"/>
      <c r="Q42" s="77"/>
      <c r="R42" s="77"/>
      <c r="S42" s="77"/>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v>1</v>
      </c>
      <c r="AR42" s="81">
        <v>1</v>
      </c>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row>
    <row r="43" spans="1:84" s="78" customFormat="1" x14ac:dyDescent="0.35">
      <c r="A43" s="58">
        <v>1</v>
      </c>
      <c r="B43" s="81" t="s">
        <v>126</v>
      </c>
      <c r="C43" s="81" t="s">
        <v>16</v>
      </c>
      <c r="D43" s="58" t="s">
        <v>920</v>
      </c>
      <c r="E43" s="77">
        <f t="shared" ref="E43:E51" si="3">E42+1</f>
        <v>2</v>
      </c>
      <c r="F43" s="58" t="s">
        <v>951</v>
      </c>
      <c r="G43" s="58" t="s">
        <v>495</v>
      </c>
      <c r="H43" s="58"/>
      <c r="I43" s="58"/>
      <c r="J43" s="58"/>
      <c r="K43" s="58"/>
      <c r="L43" s="58"/>
      <c r="M43" s="81" t="s">
        <v>506</v>
      </c>
      <c r="N43" s="81"/>
      <c r="O43" s="77">
        <v>1</v>
      </c>
      <c r="P43" s="77"/>
      <c r="Q43" s="77"/>
      <c r="R43" s="77"/>
      <c r="S43" s="77"/>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v>1</v>
      </c>
      <c r="AR43" s="81">
        <v>1</v>
      </c>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row>
    <row r="44" spans="1:84" s="78" customFormat="1" x14ac:dyDescent="0.35">
      <c r="A44" t="s">
        <v>346</v>
      </c>
      <c r="B44" s="78" t="s">
        <v>126</v>
      </c>
      <c r="C44" s="78" t="s">
        <v>16</v>
      </c>
      <c r="D44" t="s">
        <v>920</v>
      </c>
      <c r="E44" s="77">
        <f t="shared" si="3"/>
        <v>3</v>
      </c>
      <c r="F44" t="s">
        <v>959</v>
      </c>
      <c r="G44" t="s">
        <v>495</v>
      </c>
      <c r="H44"/>
      <c r="I44"/>
      <c r="J44"/>
      <c r="K44"/>
      <c r="L44"/>
      <c r="M44" s="81" t="s">
        <v>507</v>
      </c>
      <c r="N44" s="81"/>
      <c r="O44" s="77">
        <v>1</v>
      </c>
      <c r="P44" s="77">
        <v>1</v>
      </c>
      <c r="Q44" s="77"/>
      <c r="R44" s="77"/>
      <c r="S44" s="77"/>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v>1</v>
      </c>
      <c r="AR44" s="81">
        <v>1</v>
      </c>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row>
    <row r="45" spans="1:84" s="78" customFormat="1" x14ac:dyDescent="0.35">
      <c r="A45" t="s">
        <v>84</v>
      </c>
      <c r="B45" s="78" t="s">
        <v>126</v>
      </c>
      <c r="C45" s="78" t="s">
        <v>16</v>
      </c>
      <c r="D45" t="s">
        <v>920</v>
      </c>
      <c r="E45" s="77">
        <f t="shared" si="3"/>
        <v>4</v>
      </c>
      <c r="F45" t="s">
        <v>966</v>
      </c>
      <c r="G45" t="s">
        <v>495</v>
      </c>
      <c r="H45"/>
      <c r="I45"/>
      <c r="J45"/>
      <c r="K45"/>
      <c r="L45"/>
      <c r="M45" s="81" t="s">
        <v>508</v>
      </c>
      <c r="N45" s="81"/>
      <c r="O45" s="77"/>
      <c r="P45" s="77"/>
      <c r="Q45" s="77">
        <v>1</v>
      </c>
      <c r="R45" s="77">
        <v>1</v>
      </c>
      <c r="S45" s="77"/>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v>1</v>
      </c>
      <c r="AR45" s="81">
        <v>1</v>
      </c>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row>
    <row r="46" spans="1:84" s="78" customFormat="1" x14ac:dyDescent="0.35">
      <c r="A46" t="s">
        <v>84</v>
      </c>
      <c r="B46" s="78" t="s">
        <v>126</v>
      </c>
      <c r="C46" s="78" t="s">
        <v>16</v>
      </c>
      <c r="D46" t="s">
        <v>920</v>
      </c>
      <c r="E46" s="77">
        <f t="shared" si="3"/>
        <v>5</v>
      </c>
      <c r="F46" t="s">
        <v>144</v>
      </c>
      <c r="G46" t="s">
        <v>143</v>
      </c>
      <c r="H46"/>
      <c r="I46"/>
      <c r="J46"/>
      <c r="K46"/>
      <c r="L46"/>
      <c r="M46" s="81" t="s">
        <v>509</v>
      </c>
      <c r="N46" s="81"/>
      <c r="O46" s="77"/>
      <c r="P46" s="77"/>
      <c r="Q46" s="77">
        <v>1</v>
      </c>
      <c r="R46" s="77">
        <v>1</v>
      </c>
      <c r="S46" s="77"/>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v>1</v>
      </c>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row>
    <row r="47" spans="1:84" s="78" customFormat="1" x14ac:dyDescent="0.35">
      <c r="A47">
        <v>1</v>
      </c>
      <c r="B47" s="78" t="s">
        <v>126</v>
      </c>
      <c r="C47" s="78" t="s">
        <v>20</v>
      </c>
      <c r="D47" t="s">
        <v>928</v>
      </c>
      <c r="E47" s="77">
        <f t="shared" si="3"/>
        <v>6</v>
      </c>
      <c r="F47" t="s">
        <v>975</v>
      </c>
      <c r="G47" t="s">
        <v>496</v>
      </c>
      <c r="H47"/>
      <c r="I47"/>
      <c r="J47"/>
      <c r="K47"/>
      <c r="L47"/>
      <c r="M47" s="81" t="s">
        <v>510</v>
      </c>
      <c r="N47" s="81"/>
      <c r="O47" s="77">
        <v>1</v>
      </c>
      <c r="P47" s="77"/>
      <c r="Q47" s="77"/>
      <c r="R47" s="77"/>
      <c r="S47" s="77"/>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v>1</v>
      </c>
      <c r="AR47" s="81">
        <v>1</v>
      </c>
      <c r="AS47" s="81">
        <v>1</v>
      </c>
      <c r="AT47" s="81">
        <v>1</v>
      </c>
      <c r="AU47" s="81">
        <v>1</v>
      </c>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row>
    <row r="48" spans="1:84" s="78" customFormat="1" x14ac:dyDescent="0.35">
      <c r="A48" t="s">
        <v>346</v>
      </c>
      <c r="B48" s="78" t="s">
        <v>126</v>
      </c>
      <c r="C48" s="78" t="s">
        <v>24</v>
      </c>
      <c r="D48" t="s">
        <v>935</v>
      </c>
      <c r="E48" s="77">
        <f t="shared" si="3"/>
        <v>7</v>
      </c>
      <c r="F48" t="s">
        <v>979</v>
      </c>
      <c r="G48" t="s">
        <v>137</v>
      </c>
      <c r="H48"/>
      <c r="I48"/>
      <c r="J48"/>
      <c r="K48"/>
      <c r="L48"/>
      <c r="M48" s="81" t="s">
        <v>511</v>
      </c>
      <c r="N48" s="81"/>
      <c r="O48" s="77">
        <v>1</v>
      </c>
      <c r="P48" s="77">
        <v>1</v>
      </c>
      <c r="Q48" s="77"/>
      <c r="R48" s="77"/>
      <c r="S48" s="77"/>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v>1</v>
      </c>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row>
    <row r="49" spans="1:84" s="78" customFormat="1" x14ac:dyDescent="0.35">
      <c r="A49" t="s">
        <v>100</v>
      </c>
      <c r="B49" s="78" t="s">
        <v>126</v>
      </c>
      <c r="C49" s="78" t="s">
        <v>24</v>
      </c>
      <c r="D49" t="s">
        <v>935</v>
      </c>
      <c r="E49" s="77">
        <f t="shared" si="3"/>
        <v>8</v>
      </c>
      <c r="F49" t="s">
        <v>982</v>
      </c>
      <c r="G49" t="s">
        <v>140</v>
      </c>
      <c r="H49"/>
      <c r="I49"/>
      <c r="J49"/>
      <c r="K49"/>
      <c r="L49"/>
      <c r="M49" s="81" t="s">
        <v>512</v>
      </c>
      <c r="N49" s="81"/>
      <c r="O49" s="77">
        <v>1</v>
      </c>
      <c r="P49" s="77"/>
      <c r="Q49" s="77">
        <v>1</v>
      </c>
      <c r="R49" s="77">
        <v>1</v>
      </c>
      <c r="S49" s="77"/>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v>1</v>
      </c>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row>
    <row r="50" spans="1:84" s="78" customFormat="1" ht="11.25" customHeight="1" x14ac:dyDescent="0.35">
      <c r="A50" t="s">
        <v>84</v>
      </c>
      <c r="B50" s="78" t="s">
        <v>126</v>
      </c>
      <c r="C50" s="78" t="s">
        <v>24</v>
      </c>
      <c r="D50" t="s">
        <v>935</v>
      </c>
      <c r="E50" s="77">
        <f t="shared" si="3"/>
        <v>9</v>
      </c>
      <c r="F50" t="s">
        <v>966</v>
      </c>
      <c r="G50" t="s">
        <v>129</v>
      </c>
      <c r="H50"/>
      <c r="I50"/>
      <c r="J50"/>
      <c r="K50"/>
      <c r="L50"/>
      <c r="M50" s="81" t="s">
        <v>513</v>
      </c>
      <c r="N50" s="81"/>
      <c r="O50" s="77"/>
      <c r="P50" s="77"/>
      <c r="Q50" s="77">
        <v>1</v>
      </c>
      <c r="R50" s="77">
        <v>1</v>
      </c>
      <c r="S50" s="77"/>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v>1</v>
      </c>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row>
    <row r="51" spans="1:84" s="78" customFormat="1" x14ac:dyDescent="0.35">
      <c r="A51" t="s">
        <v>380</v>
      </c>
      <c r="B51" s="78" t="s">
        <v>126</v>
      </c>
      <c r="C51" s="78" t="s">
        <v>12</v>
      </c>
      <c r="D51" t="s">
        <v>914</v>
      </c>
      <c r="E51" s="77">
        <f t="shared" si="3"/>
        <v>10</v>
      </c>
      <c r="F51" t="s">
        <v>989</v>
      </c>
      <c r="G51" t="s">
        <v>137</v>
      </c>
      <c r="H51"/>
      <c r="I51"/>
      <c r="J51"/>
      <c r="K51"/>
      <c r="L51"/>
      <c r="M51" s="81" t="s">
        <v>514</v>
      </c>
      <c r="N51" s="81"/>
      <c r="O51" s="77"/>
      <c r="P51" s="77">
        <v>1</v>
      </c>
      <c r="Q51" s="77">
        <v>1</v>
      </c>
      <c r="R51" s="77"/>
      <c r="S51" s="77"/>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v>1</v>
      </c>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row>
    <row r="52" spans="1:84" s="78" customFormat="1" hidden="1" x14ac:dyDescent="0.35">
      <c r="A52" s="165" t="s">
        <v>302</v>
      </c>
      <c r="B52" s="118" t="s">
        <v>360</v>
      </c>
      <c r="C52" s="118" t="s">
        <v>16</v>
      </c>
      <c r="D52" s="165" t="s">
        <v>918</v>
      </c>
      <c r="E52" s="77">
        <v>1</v>
      </c>
      <c r="F52" s="165" t="s">
        <v>941</v>
      </c>
      <c r="G52" s="165" t="s">
        <v>104</v>
      </c>
      <c r="H52" s="165"/>
      <c r="I52" s="165"/>
      <c r="J52" s="165"/>
      <c r="K52" s="165"/>
      <c r="L52" s="165"/>
      <c r="M52" s="81" t="s">
        <v>554</v>
      </c>
      <c r="N52" s="81">
        <f>N51+1</f>
        <v>1</v>
      </c>
      <c r="O52" s="77">
        <v>1</v>
      </c>
      <c r="P52" s="77">
        <v>1</v>
      </c>
      <c r="Q52" s="77"/>
      <c r="R52" s="77"/>
      <c r="S52" s="77">
        <v>1</v>
      </c>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v>1</v>
      </c>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row>
    <row r="53" spans="1:84" s="78" customFormat="1" hidden="1" x14ac:dyDescent="0.35">
      <c r="A53" s="165" t="s">
        <v>87</v>
      </c>
      <c r="B53" s="118" t="s">
        <v>360</v>
      </c>
      <c r="C53" s="118" t="s">
        <v>20</v>
      </c>
      <c r="D53" s="165" t="s">
        <v>926</v>
      </c>
      <c r="E53" s="77">
        <f>E52+1</f>
        <v>2</v>
      </c>
      <c r="F53" s="165" t="s">
        <v>949</v>
      </c>
      <c r="G53" s="165" t="s">
        <v>107</v>
      </c>
      <c r="H53" s="165"/>
      <c r="I53" s="165"/>
      <c r="J53" s="165"/>
      <c r="K53" s="165"/>
      <c r="L53" s="165"/>
      <c r="M53" s="81" t="s">
        <v>555</v>
      </c>
      <c r="N53" s="81">
        <f>N52+1</f>
        <v>2</v>
      </c>
      <c r="O53" s="77">
        <v>1</v>
      </c>
      <c r="P53" s="77"/>
      <c r="Q53" s="77"/>
      <c r="R53" s="77">
        <v>1</v>
      </c>
      <c r="S53" s="77"/>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v>1</v>
      </c>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row>
    <row r="54" spans="1:84" s="78" customFormat="1" hidden="1" x14ac:dyDescent="0.35">
      <c r="A54" s="58" t="s">
        <v>100</v>
      </c>
      <c r="B54" s="77" t="s">
        <v>360</v>
      </c>
      <c r="C54" s="77" t="s">
        <v>24</v>
      </c>
      <c r="D54" s="58" t="s">
        <v>933</v>
      </c>
      <c r="E54" s="77">
        <f>E53+1</f>
        <v>3</v>
      </c>
      <c r="F54" s="58" t="s">
        <v>957</v>
      </c>
      <c r="G54" s="58" t="s">
        <v>114</v>
      </c>
      <c r="H54" s="58"/>
      <c r="I54" s="58"/>
      <c r="J54" s="58"/>
      <c r="K54" s="58"/>
      <c r="L54" s="58"/>
      <c r="M54" s="81" t="s">
        <v>556</v>
      </c>
      <c r="N54" s="81">
        <f>N53+1</f>
        <v>3</v>
      </c>
      <c r="O54" s="77">
        <v>1</v>
      </c>
      <c r="P54" s="77"/>
      <c r="Q54" s="77">
        <v>1</v>
      </c>
      <c r="R54" s="77">
        <v>1</v>
      </c>
      <c r="S54" s="77"/>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v>1</v>
      </c>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row>
    <row r="55" spans="1:84" s="78" customFormat="1" hidden="1" x14ac:dyDescent="0.35">
      <c r="A55" s="58" t="s">
        <v>87</v>
      </c>
      <c r="B55" s="77" t="s">
        <v>360</v>
      </c>
      <c r="C55" s="77" t="s">
        <v>12</v>
      </c>
      <c r="D55" s="58" t="s">
        <v>912</v>
      </c>
      <c r="E55" s="77">
        <f>E54+1</f>
        <v>4</v>
      </c>
      <c r="F55" s="58" t="s">
        <v>964</v>
      </c>
      <c r="G55" s="58" t="s">
        <v>110</v>
      </c>
      <c r="H55" s="58"/>
      <c r="I55" s="58"/>
      <c r="J55" s="58"/>
      <c r="K55" s="58"/>
      <c r="L55" s="58"/>
      <c r="M55" s="81" t="s">
        <v>557</v>
      </c>
      <c r="N55" s="81">
        <f>N54+1</f>
        <v>4</v>
      </c>
      <c r="O55" s="77">
        <v>1</v>
      </c>
      <c r="P55" s="77"/>
      <c r="Q55" s="77"/>
      <c r="R55" s="77">
        <v>1</v>
      </c>
      <c r="S55" s="77"/>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v>1</v>
      </c>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row>
    <row r="56" spans="1:84" s="78" customFormat="1" hidden="1" x14ac:dyDescent="0.35">
      <c r="A56" s="77" t="s">
        <v>294</v>
      </c>
      <c r="B56" s="77" t="s">
        <v>7</v>
      </c>
      <c r="C56" s="77" t="s">
        <v>16</v>
      </c>
      <c r="D56" s="77" t="s">
        <v>916</v>
      </c>
      <c r="E56" s="77">
        <v>1</v>
      </c>
      <c r="F56" s="77" t="s">
        <v>939</v>
      </c>
      <c r="G56" s="77" t="s">
        <v>36</v>
      </c>
      <c r="H56" s="77"/>
      <c r="I56" s="77"/>
      <c r="J56" s="77"/>
      <c r="K56" s="77"/>
      <c r="L56" s="77"/>
      <c r="M56" s="81" t="s">
        <v>558</v>
      </c>
      <c r="N56" s="81">
        <v>1</v>
      </c>
      <c r="O56" s="77">
        <v>1</v>
      </c>
      <c r="P56" s="77">
        <v>1</v>
      </c>
      <c r="Q56" s="77">
        <v>1</v>
      </c>
      <c r="R56" s="77"/>
      <c r="S56" s="77"/>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v>1</v>
      </c>
      <c r="BS56" s="81"/>
      <c r="BT56" s="81"/>
      <c r="BU56" s="81"/>
      <c r="BV56" s="81"/>
      <c r="BW56" s="81"/>
      <c r="BX56" s="81"/>
      <c r="BY56" s="81"/>
      <c r="BZ56" s="81"/>
      <c r="CA56" s="81"/>
      <c r="CB56" s="81"/>
      <c r="CC56" s="81"/>
      <c r="CD56" s="81"/>
      <c r="CE56" s="81"/>
      <c r="CF56" s="81"/>
    </row>
    <row r="57" spans="1:84" s="78" customFormat="1" hidden="1" x14ac:dyDescent="0.35">
      <c r="A57" s="77">
        <v>2</v>
      </c>
      <c r="B57" s="77" t="s">
        <v>7</v>
      </c>
      <c r="C57" s="77" t="s">
        <v>16</v>
      </c>
      <c r="D57" s="77" t="s">
        <v>916</v>
      </c>
      <c r="E57" s="77">
        <f t="shared" ref="E57:E70" si="4">E56+1</f>
        <v>2</v>
      </c>
      <c r="F57" s="77" t="s">
        <v>947</v>
      </c>
      <c r="G57" s="77" t="s">
        <v>17</v>
      </c>
      <c r="H57" s="77"/>
      <c r="I57" s="77"/>
      <c r="J57" s="77"/>
      <c r="K57" s="77"/>
      <c r="L57" s="77"/>
      <c r="M57" s="81" t="s">
        <v>559</v>
      </c>
      <c r="N57" s="81">
        <f t="shared" ref="N57:N70" si="5">N56+1</f>
        <v>2</v>
      </c>
      <c r="O57" s="77"/>
      <c r="P57" s="77">
        <v>1</v>
      </c>
      <c r="Q57" s="77"/>
      <c r="R57" s="77"/>
      <c r="S57" s="77"/>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v>1</v>
      </c>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row>
    <row r="58" spans="1:84" s="78" customFormat="1" hidden="1" x14ac:dyDescent="0.35">
      <c r="A58" s="77">
        <v>2</v>
      </c>
      <c r="B58" s="77" t="s">
        <v>7</v>
      </c>
      <c r="C58" s="77" t="s">
        <v>16</v>
      </c>
      <c r="D58" s="77" t="s">
        <v>916</v>
      </c>
      <c r="E58" s="77">
        <f t="shared" si="4"/>
        <v>3</v>
      </c>
      <c r="F58" s="77" t="s">
        <v>955</v>
      </c>
      <c r="G58" s="77" t="s">
        <v>17</v>
      </c>
      <c r="H58" s="77"/>
      <c r="I58" s="77"/>
      <c r="J58" s="77"/>
      <c r="K58" s="77"/>
      <c r="L58" s="77"/>
      <c r="M58" s="81" t="s">
        <v>560</v>
      </c>
      <c r="N58" s="81">
        <f t="shared" si="5"/>
        <v>3</v>
      </c>
      <c r="O58" s="77"/>
      <c r="P58" s="77">
        <v>1</v>
      </c>
      <c r="Q58" s="77"/>
      <c r="R58" s="77"/>
      <c r="S58" s="77"/>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v>1</v>
      </c>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row>
    <row r="59" spans="1:84" s="78" customFormat="1" hidden="1" x14ac:dyDescent="0.35">
      <c r="A59" s="77">
        <v>2</v>
      </c>
      <c r="B59" s="77" t="s">
        <v>7</v>
      </c>
      <c r="C59" s="77" t="s">
        <v>16</v>
      </c>
      <c r="D59" s="77" t="s">
        <v>916</v>
      </c>
      <c r="E59" s="77">
        <f t="shared" si="4"/>
        <v>4</v>
      </c>
      <c r="F59" s="77" t="s">
        <v>962</v>
      </c>
      <c r="G59" s="77" t="s">
        <v>17</v>
      </c>
      <c r="H59" s="77"/>
      <c r="I59" s="77"/>
      <c r="J59" s="77"/>
      <c r="K59" s="77"/>
      <c r="L59" s="77"/>
      <c r="M59" s="81" t="s">
        <v>561</v>
      </c>
      <c r="N59" s="81">
        <f t="shared" si="5"/>
        <v>4</v>
      </c>
      <c r="O59" s="77"/>
      <c r="P59" s="77">
        <v>1</v>
      </c>
      <c r="Q59" s="77"/>
      <c r="R59" s="77"/>
      <c r="S59" s="77"/>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v>1</v>
      </c>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row>
    <row r="60" spans="1:84" s="78" customFormat="1" hidden="1" x14ac:dyDescent="0.35">
      <c r="A60" s="77">
        <v>2</v>
      </c>
      <c r="B60" s="77" t="s">
        <v>7</v>
      </c>
      <c r="C60" s="271" t="s">
        <v>20</v>
      </c>
      <c r="D60" s="77" t="s">
        <v>924</v>
      </c>
      <c r="E60" s="77">
        <f t="shared" si="4"/>
        <v>5</v>
      </c>
      <c r="F60" s="77" t="s">
        <v>969</v>
      </c>
      <c r="G60" s="77" t="s">
        <v>21</v>
      </c>
      <c r="H60" s="77"/>
      <c r="I60" s="77"/>
      <c r="J60" s="77"/>
      <c r="K60" s="77"/>
      <c r="L60" s="77"/>
      <c r="M60" s="81" t="s">
        <v>562</v>
      </c>
      <c r="N60" s="81">
        <f t="shared" si="5"/>
        <v>5</v>
      </c>
      <c r="O60" s="77"/>
      <c r="P60" s="77">
        <v>1</v>
      </c>
      <c r="Q60" s="77"/>
      <c r="R60" s="77"/>
      <c r="S60" s="77"/>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v>1</v>
      </c>
      <c r="BK60" s="81">
        <v>1</v>
      </c>
      <c r="BL60" s="81"/>
      <c r="BM60" s="81"/>
      <c r="BN60" s="81"/>
      <c r="BO60" s="81"/>
      <c r="BP60" s="81"/>
      <c r="BQ60" s="81"/>
      <c r="BR60" s="81"/>
      <c r="BS60" s="81"/>
      <c r="BT60" s="81"/>
      <c r="BU60" s="81"/>
      <c r="BV60" s="81"/>
      <c r="BW60" s="81"/>
      <c r="BX60" s="81"/>
      <c r="BY60" s="81"/>
      <c r="BZ60" s="81"/>
      <c r="CA60" s="81"/>
      <c r="CB60" s="81"/>
      <c r="CC60" s="81"/>
      <c r="CD60" s="81"/>
      <c r="CE60" s="81"/>
      <c r="CF60" s="81"/>
    </row>
    <row r="61" spans="1:84" s="78" customFormat="1" hidden="1" x14ac:dyDescent="0.35">
      <c r="A61" s="77">
        <v>2</v>
      </c>
      <c r="B61" s="77" t="s">
        <v>7</v>
      </c>
      <c r="C61" s="77" t="s">
        <v>20</v>
      </c>
      <c r="D61" s="77" t="s">
        <v>924</v>
      </c>
      <c r="E61" s="77">
        <f t="shared" si="4"/>
        <v>6</v>
      </c>
      <c r="F61" s="77" t="s">
        <v>972</v>
      </c>
      <c r="G61" s="77" t="s">
        <v>21</v>
      </c>
      <c r="H61" s="77"/>
      <c r="I61" s="77"/>
      <c r="J61" s="77"/>
      <c r="K61" s="77"/>
      <c r="L61" s="77"/>
      <c r="M61" s="81" t="s">
        <v>563</v>
      </c>
      <c r="N61" s="81">
        <f t="shared" si="5"/>
        <v>6</v>
      </c>
      <c r="O61" s="77"/>
      <c r="P61" s="77">
        <v>1</v>
      </c>
      <c r="Q61" s="77"/>
      <c r="R61" s="77"/>
      <c r="S61" s="77"/>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v>1</v>
      </c>
      <c r="BJ61" s="81"/>
      <c r="BK61" s="81"/>
      <c r="BL61" s="81"/>
      <c r="BM61" s="81"/>
      <c r="BN61" s="81"/>
      <c r="BO61" s="81"/>
      <c r="BP61" s="81"/>
      <c r="BQ61" s="81"/>
      <c r="BR61" s="81"/>
      <c r="BS61" s="81"/>
      <c r="BT61" s="81"/>
      <c r="BU61" s="81"/>
      <c r="BV61" s="81"/>
      <c r="BW61" s="81"/>
      <c r="BX61" s="81"/>
      <c r="BY61" s="81"/>
      <c r="BZ61" s="81"/>
      <c r="CA61" s="81"/>
      <c r="CB61" s="81"/>
      <c r="CC61" s="81"/>
      <c r="CD61" s="81"/>
      <c r="CE61" s="81"/>
      <c r="CF61" s="81"/>
    </row>
    <row r="62" spans="1:84" s="78" customFormat="1" hidden="1" x14ac:dyDescent="0.35">
      <c r="A62" s="77">
        <v>5</v>
      </c>
      <c r="B62" s="77" t="s">
        <v>7</v>
      </c>
      <c r="C62" s="77" t="s">
        <v>24</v>
      </c>
      <c r="D62" s="77" t="s">
        <v>931</v>
      </c>
      <c r="E62" s="77">
        <f t="shared" si="4"/>
        <v>7</v>
      </c>
      <c r="F62" s="77" t="s">
        <v>977</v>
      </c>
      <c r="G62" s="77" t="s">
        <v>25</v>
      </c>
      <c r="H62" s="77"/>
      <c r="I62" s="77"/>
      <c r="J62" s="77"/>
      <c r="K62" s="77"/>
      <c r="L62" s="77"/>
      <c r="M62" s="81" t="s">
        <v>564</v>
      </c>
      <c r="N62" s="81">
        <f t="shared" si="5"/>
        <v>7</v>
      </c>
      <c r="O62" s="77"/>
      <c r="P62" s="77"/>
      <c r="Q62" s="77"/>
      <c r="R62" s="77"/>
      <c r="S62" s="77">
        <v>1</v>
      </c>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v>1</v>
      </c>
      <c r="BM62" s="81">
        <v>1</v>
      </c>
      <c r="BN62" s="81">
        <v>1</v>
      </c>
      <c r="BO62" s="81"/>
      <c r="BP62" s="81"/>
      <c r="BQ62" s="81"/>
      <c r="BR62" s="81"/>
      <c r="BS62" s="81"/>
      <c r="BT62" s="81"/>
      <c r="BU62" s="81"/>
      <c r="BV62" s="81"/>
      <c r="BW62" s="81"/>
      <c r="BX62" s="81"/>
      <c r="BY62" s="81"/>
      <c r="BZ62" s="81"/>
      <c r="CA62" s="81"/>
      <c r="CB62" s="81"/>
      <c r="CC62" s="81"/>
      <c r="CD62" s="81"/>
      <c r="CE62" s="81"/>
      <c r="CF62" s="81"/>
    </row>
    <row r="63" spans="1:84" s="78" customFormat="1" hidden="1" x14ac:dyDescent="0.35">
      <c r="A63" s="77" t="s">
        <v>302</v>
      </c>
      <c r="B63" s="77" t="s">
        <v>7</v>
      </c>
      <c r="C63" s="77" t="s">
        <v>24</v>
      </c>
      <c r="D63" s="77" t="s">
        <v>931</v>
      </c>
      <c r="E63" s="77">
        <f t="shared" si="4"/>
        <v>8</v>
      </c>
      <c r="F63" s="77" t="s">
        <v>981</v>
      </c>
      <c r="G63" s="77" t="s">
        <v>28</v>
      </c>
      <c r="H63" s="77"/>
      <c r="I63" s="77"/>
      <c r="J63" s="77"/>
      <c r="K63" s="77"/>
      <c r="L63" s="77"/>
      <c r="M63" s="81" t="s">
        <v>565</v>
      </c>
      <c r="N63" s="81">
        <f t="shared" si="5"/>
        <v>8</v>
      </c>
      <c r="O63" s="77">
        <v>1</v>
      </c>
      <c r="P63" s="77">
        <v>1</v>
      </c>
      <c r="Q63" s="77"/>
      <c r="R63" s="77"/>
      <c r="S63" s="77">
        <v>1</v>
      </c>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v>1</v>
      </c>
      <c r="BP63" s="81"/>
      <c r="BQ63" s="81"/>
      <c r="BR63" s="81"/>
      <c r="BS63" s="81"/>
      <c r="BT63" s="81"/>
      <c r="BU63" s="81"/>
      <c r="BV63" s="81"/>
      <c r="BW63" s="81"/>
      <c r="BX63" s="81"/>
      <c r="BY63" s="81"/>
      <c r="BZ63" s="81"/>
      <c r="CA63" s="81"/>
      <c r="CB63" s="81"/>
      <c r="CC63" s="81"/>
      <c r="CD63" s="81"/>
      <c r="CE63" s="81"/>
      <c r="CF63" s="81"/>
    </row>
    <row r="64" spans="1:84" s="78" customFormat="1" hidden="1" x14ac:dyDescent="0.35">
      <c r="A64" s="77">
        <v>3</v>
      </c>
      <c r="B64" s="77" t="s">
        <v>7</v>
      </c>
      <c r="C64" s="77" t="s">
        <v>24</v>
      </c>
      <c r="D64" s="77" t="s">
        <v>931</v>
      </c>
      <c r="E64" s="77">
        <f t="shared" si="4"/>
        <v>9</v>
      </c>
      <c r="F64" s="77" t="s">
        <v>984</v>
      </c>
      <c r="G64" s="77" t="s">
        <v>40</v>
      </c>
      <c r="H64" s="77"/>
      <c r="I64" s="77"/>
      <c r="J64" s="77"/>
      <c r="K64" s="77"/>
      <c r="L64" s="77"/>
      <c r="M64" s="81" t="s">
        <v>566</v>
      </c>
      <c r="N64" s="81">
        <f t="shared" si="5"/>
        <v>9</v>
      </c>
      <c r="O64" s="77"/>
      <c r="P64" s="77"/>
      <c r="Q64" s="77">
        <v>1</v>
      </c>
      <c r="R64" s="77"/>
      <c r="S64" s="77"/>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v>1</v>
      </c>
      <c r="BT64" s="81">
        <v>1</v>
      </c>
      <c r="BU64" s="81">
        <v>1</v>
      </c>
      <c r="BV64" s="81">
        <v>1</v>
      </c>
      <c r="BW64" s="81">
        <v>1</v>
      </c>
      <c r="BX64" s="81"/>
      <c r="BY64" s="81"/>
      <c r="BZ64" s="81"/>
      <c r="CA64" s="81"/>
      <c r="CB64" s="81"/>
      <c r="CC64" s="81"/>
      <c r="CD64" s="81"/>
      <c r="CE64" s="81"/>
      <c r="CF64" s="81"/>
    </row>
    <row r="65" spans="1:84" s="78" customFormat="1" hidden="1" x14ac:dyDescent="0.35">
      <c r="A65" s="77" t="s">
        <v>84</v>
      </c>
      <c r="B65" s="77" t="s">
        <v>7</v>
      </c>
      <c r="C65" s="77" t="s">
        <v>24</v>
      </c>
      <c r="D65" s="77" t="s">
        <v>931</v>
      </c>
      <c r="E65" s="77">
        <f t="shared" si="4"/>
        <v>10</v>
      </c>
      <c r="F65" s="77" t="s">
        <v>987</v>
      </c>
      <c r="G65" s="77" t="s">
        <v>43</v>
      </c>
      <c r="H65" s="77"/>
      <c r="I65" s="77"/>
      <c r="J65" s="77"/>
      <c r="K65" s="77"/>
      <c r="L65" s="77"/>
      <c r="M65" s="81" t="s">
        <v>567</v>
      </c>
      <c r="N65" s="81">
        <f t="shared" si="5"/>
        <v>10</v>
      </c>
      <c r="O65" s="77"/>
      <c r="P65" s="77"/>
      <c r="Q65" s="77">
        <v>1</v>
      </c>
      <c r="R65" s="77">
        <v>1</v>
      </c>
      <c r="S65" s="77"/>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v>1</v>
      </c>
      <c r="BY65" s="81">
        <v>1</v>
      </c>
      <c r="BZ65" s="81"/>
      <c r="CA65" s="81"/>
      <c r="CB65" s="81"/>
      <c r="CC65" s="81"/>
      <c r="CD65" s="81"/>
      <c r="CE65" s="81"/>
      <c r="CF65" s="81"/>
    </row>
    <row r="66" spans="1:84" s="78" customFormat="1" hidden="1" x14ac:dyDescent="0.35">
      <c r="A66" s="77">
        <v>3</v>
      </c>
      <c r="B66" s="77" t="s">
        <v>7</v>
      </c>
      <c r="C66" s="77" t="s">
        <v>24</v>
      </c>
      <c r="D66" s="77" t="s">
        <v>931</v>
      </c>
      <c r="E66" s="77">
        <f t="shared" si="4"/>
        <v>11</v>
      </c>
      <c r="F66" s="77" t="s">
        <v>991</v>
      </c>
      <c r="G66" s="77" t="s">
        <v>33</v>
      </c>
      <c r="H66" s="77"/>
      <c r="I66" s="77"/>
      <c r="J66" s="77"/>
      <c r="K66" s="77"/>
      <c r="L66" s="77"/>
      <c r="M66" s="81" t="s">
        <v>568</v>
      </c>
      <c r="N66" s="81">
        <f t="shared" si="5"/>
        <v>11</v>
      </c>
      <c r="O66" s="77"/>
      <c r="P66" s="77"/>
      <c r="Q66" s="77">
        <v>1</v>
      </c>
      <c r="R66" s="77"/>
      <c r="S66" s="77"/>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v>1</v>
      </c>
      <c r="BQ66" s="81">
        <v>1</v>
      </c>
      <c r="BR66" s="81"/>
      <c r="BS66" s="81"/>
      <c r="BT66" s="81"/>
      <c r="BU66" s="81"/>
      <c r="BV66" s="81"/>
      <c r="BW66" s="81"/>
      <c r="BX66" s="81"/>
      <c r="BY66" s="81"/>
      <c r="BZ66" s="81"/>
      <c r="CA66" s="81"/>
      <c r="CB66" s="81"/>
      <c r="CC66" s="81"/>
      <c r="CD66" s="81"/>
      <c r="CE66" s="81"/>
      <c r="CF66" s="81"/>
    </row>
    <row r="67" spans="1:84" s="78" customFormat="1" hidden="1" x14ac:dyDescent="0.35">
      <c r="A67" s="79" t="s">
        <v>170</v>
      </c>
      <c r="B67" s="77" t="s">
        <v>7</v>
      </c>
      <c r="C67" s="77" t="s">
        <v>12</v>
      </c>
      <c r="D67" s="77" t="s">
        <v>909</v>
      </c>
      <c r="E67" s="77">
        <f t="shared" si="4"/>
        <v>12</v>
      </c>
      <c r="F67" s="77" t="s">
        <v>994</v>
      </c>
      <c r="G67" s="77" t="s">
        <v>13</v>
      </c>
      <c r="H67" s="77"/>
      <c r="I67" s="77"/>
      <c r="J67" s="77"/>
      <c r="K67" s="77"/>
      <c r="L67" s="77"/>
      <c r="M67" s="81" t="s">
        <v>569</v>
      </c>
      <c r="N67" s="81">
        <f t="shared" si="5"/>
        <v>12</v>
      </c>
      <c r="O67" s="77">
        <v>1</v>
      </c>
      <c r="P67" s="77">
        <v>1</v>
      </c>
      <c r="Q67" s="77">
        <v>1</v>
      </c>
      <c r="R67" s="77">
        <v>1</v>
      </c>
      <c r="S67" s="77">
        <v>1</v>
      </c>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v>1</v>
      </c>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row>
    <row r="68" spans="1:84" s="78" customFormat="1" hidden="1" x14ac:dyDescent="0.35">
      <c r="A68" s="77">
        <v>3</v>
      </c>
      <c r="B68" s="77" t="s">
        <v>7</v>
      </c>
      <c r="C68" s="77" t="s">
        <v>47</v>
      </c>
      <c r="D68" s="77" t="s">
        <v>910</v>
      </c>
      <c r="E68" s="77">
        <f t="shared" si="4"/>
        <v>13</v>
      </c>
      <c r="F68" s="77" t="s">
        <v>997</v>
      </c>
      <c r="G68" s="77" t="s">
        <v>309</v>
      </c>
      <c r="H68" s="77"/>
      <c r="I68" s="77"/>
      <c r="J68" s="77"/>
      <c r="K68" s="77"/>
      <c r="L68" s="77"/>
      <c r="M68" s="81" t="s">
        <v>570</v>
      </c>
      <c r="N68" s="81">
        <f t="shared" si="5"/>
        <v>13</v>
      </c>
      <c r="O68" s="77"/>
      <c r="P68" s="77"/>
      <c r="Q68" s="77">
        <v>1</v>
      </c>
      <c r="R68" s="77"/>
      <c r="S68" s="77"/>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v>1</v>
      </c>
      <c r="CA68" s="81">
        <v>1</v>
      </c>
      <c r="CB68" s="81">
        <v>1</v>
      </c>
      <c r="CC68" s="81">
        <v>1</v>
      </c>
      <c r="CD68" s="81">
        <v>1</v>
      </c>
      <c r="CE68" s="81"/>
      <c r="CF68" s="81"/>
    </row>
    <row r="69" spans="1:84" s="78" customFormat="1" hidden="1" x14ac:dyDescent="0.35">
      <c r="A69" s="77">
        <v>3</v>
      </c>
      <c r="B69" s="77" t="s">
        <v>7</v>
      </c>
      <c r="C69" s="77" t="s">
        <v>47</v>
      </c>
      <c r="D69" s="77" t="s">
        <v>910</v>
      </c>
      <c r="E69" s="77">
        <f t="shared" si="4"/>
        <v>14</v>
      </c>
      <c r="F69" s="77" t="s">
        <v>1000</v>
      </c>
      <c r="G69" s="77" t="s">
        <v>56</v>
      </c>
      <c r="H69" s="77"/>
      <c r="I69" s="77"/>
      <c r="J69" s="77"/>
      <c r="K69" s="77"/>
      <c r="L69" s="77"/>
      <c r="M69" s="81" t="s">
        <v>571</v>
      </c>
      <c r="N69" s="81">
        <f t="shared" si="5"/>
        <v>14</v>
      </c>
      <c r="O69" s="77"/>
      <c r="P69" s="77"/>
      <c r="Q69" s="77">
        <v>1</v>
      </c>
      <c r="R69" s="77"/>
      <c r="S69" s="77"/>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v>1</v>
      </c>
      <c r="CF69" s="81"/>
    </row>
    <row r="70" spans="1:84" s="78" customFormat="1" hidden="1" x14ac:dyDescent="0.35">
      <c r="A70" s="80" t="s">
        <v>311</v>
      </c>
      <c r="B70" s="77" t="s">
        <v>7</v>
      </c>
      <c r="C70" s="77" t="s">
        <v>47</v>
      </c>
      <c r="D70" s="77" t="s">
        <v>910</v>
      </c>
      <c r="E70" s="77">
        <f t="shared" si="4"/>
        <v>15</v>
      </c>
      <c r="F70" s="77" t="s">
        <v>1001</v>
      </c>
      <c r="G70" s="77" t="s">
        <v>60</v>
      </c>
      <c r="H70" s="77"/>
      <c r="I70" s="77"/>
      <c r="J70" s="77"/>
      <c r="K70" s="77"/>
      <c r="L70" s="77"/>
      <c r="M70" s="81" t="s">
        <v>572</v>
      </c>
      <c r="N70" s="81">
        <f t="shared" si="5"/>
        <v>15</v>
      </c>
      <c r="O70" s="77">
        <v>1</v>
      </c>
      <c r="P70" s="77">
        <v>1</v>
      </c>
      <c r="Q70" s="80"/>
      <c r="R70" s="77">
        <v>1</v>
      </c>
      <c r="S70" s="77">
        <v>1</v>
      </c>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v>1</v>
      </c>
    </row>
    <row r="71" spans="1:84" s="78" customFormat="1" hidden="1" x14ac:dyDescent="0.35">
      <c r="A71" s="79" t="s">
        <v>170</v>
      </c>
      <c r="B71" s="77" t="s">
        <v>292</v>
      </c>
      <c r="C71" s="77" t="s">
        <v>16</v>
      </c>
      <c r="D71" s="77" t="s">
        <v>923</v>
      </c>
      <c r="E71" s="77">
        <v>1</v>
      </c>
      <c r="F71" s="77" t="s">
        <v>946</v>
      </c>
      <c r="G71" s="77" t="s">
        <v>166</v>
      </c>
      <c r="H71" s="77"/>
      <c r="I71" s="77"/>
      <c r="J71" s="77"/>
      <c r="K71" s="77"/>
      <c r="L71" s="77"/>
      <c r="M71" s="81" t="s">
        <v>532</v>
      </c>
      <c r="N71" s="81"/>
      <c r="O71" s="77">
        <v>1</v>
      </c>
      <c r="P71" s="77">
        <v>1</v>
      </c>
      <c r="Q71" s="77">
        <v>1</v>
      </c>
      <c r="R71" s="77">
        <v>1</v>
      </c>
      <c r="S71" s="77">
        <v>1</v>
      </c>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v>1</v>
      </c>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row>
    <row r="72" spans="1:84" s="78" customFormat="1" hidden="1" x14ac:dyDescent="0.35">
      <c r="A72" s="77">
        <v>5</v>
      </c>
      <c r="B72" s="77" t="s">
        <v>292</v>
      </c>
      <c r="C72" s="77" t="s">
        <v>16</v>
      </c>
      <c r="D72" s="77" t="s">
        <v>923</v>
      </c>
      <c r="E72" s="77">
        <f>E71+1</f>
        <v>2</v>
      </c>
      <c r="F72" s="77" t="s">
        <v>954</v>
      </c>
      <c r="G72" s="77" t="s">
        <v>166</v>
      </c>
      <c r="H72" s="77"/>
      <c r="I72" s="77"/>
      <c r="J72" s="77"/>
      <c r="K72" s="77"/>
      <c r="L72" s="77"/>
      <c r="M72" s="81" t="s">
        <v>533</v>
      </c>
      <c r="N72" s="81"/>
      <c r="O72" s="77"/>
      <c r="P72" s="77"/>
      <c r="Q72" s="77"/>
      <c r="R72" s="77"/>
      <c r="S72" s="77">
        <v>1</v>
      </c>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v>1</v>
      </c>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row>
    <row r="73" spans="1:84" hidden="1" x14ac:dyDescent="0.35">
      <c r="O73" s="75">
        <f t="shared" ref="O73:T73" si="6">SUM(O5:O72)</f>
        <v>46</v>
      </c>
      <c r="P73" s="75">
        <f t="shared" si="6"/>
        <v>25</v>
      </c>
      <c r="Q73" s="75">
        <f t="shared" si="6"/>
        <v>28</v>
      </c>
      <c r="R73" s="75">
        <f t="shared" si="6"/>
        <v>29</v>
      </c>
      <c r="S73" s="75">
        <f t="shared" si="6"/>
        <v>16</v>
      </c>
      <c r="T73" s="75">
        <f t="shared" si="6"/>
        <v>1</v>
      </c>
      <c r="AC73" s="75">
        <f>SUM(AC5:AC72)</f>
        <v>1</v>
      </c>
      <c r="AD73" s="75">
        <f>SUM(AD5:AD72)</f>
        <v>3</v>
      </c>
      <c r="AF73" s="75">
        <f>SUM(AF5:AF72)</f>
        <v>2</v>
      </c>
      <c r="AG73" s="75">
        <f>SUM(AG5:AG72)</f>
        <v>1</v>
      </c>
      <c r="AI73" s="75">
        <f>SUM(AI5:AI72)</f>
        <v>3</v>
      </c>
      <c r="AJ73" s="75">
        <f>SUM(AJ5:AJ72)</f>
        <v>1</v>
      </c>
      <c r="AK73" s="75">
        <f>SUM(AK5:AK72)</f>
        <v>1</v>
      </c>
      <c r="AL73" s="75">
        <f>SUM(AL5:AL72)</f>
        <v>2</v>
      </c>
      <c r="AN73" s="75">
        <f>SUM(AN5:AN72)</f>
        <v>1</v>
      </c>
      <c r="AO73" s="75">
        <f>SUM(AO5:AO72)</f>
        <v>1</v>
      </c>
      <c r="AP73" s="75">
        <f>SUM(AP5:AP72)</f>
        <v>10</v>
      </c>
      <c r="AZ73" s="75">
        <f>SUM(AZ5:AZ72)</f>
        <v>2</v>
      </c>
      <c r="BA73" s="75">
        <f>SUM(BA5:BA72)</f>
        <v>3</v>
      </c>
      <c r="BB73" s="75">
        <f>SUM(BB5:BB72)</f>
        <v>4</v>
      </c>
      <c r="BC73" s="75">
        <f>SUM(BC5:BC72)</f>
        <v>2</v>
      </c>
      <c r="BF73" s="75">
        <f>SUM(BF5:BF72)</f>
        <v>4</v>
      </c>
      <c r="BG73" s="75">
        <f>SUM(BG5:BG72)</f>
        <v>1</v>
      </c>
      <c r="BH73" s="75">
        <f>SUM(BH5:BH72)</f>
        <v>3</v>
      </c>
      <c r="BI73" s="75">
        <f>SUM(BI5:BI72)</f>
        <v>1</v>
      </c>
      <c r="BL73" s="75">
        <f>SUM(BL5:BL72)</f>
        <v>1</v>
      </c>
      <c r="BO73" s="75">
        <f>SUM(BO5:BO72)</f>
        <v>1</v>
      </c>
      <c r="BQ73" s="75">
        <f>SUM(BQ5:BQ72)</f>
        <v>1</v>
      </c>
      <c r="BR73" s="75">
        <f>SUM(BR5:BR72)</f>
        <v>1</v>
      </c>
      <c r="BS73" s="75">
        <f>SUM(BS5:BS72)</f>
        <v>1</v>
      </c>
      <c r="BX73" s="75">
        <f>SUM(BX5:BX72)</f>
        <v>1</v>
      </c>
      <c r="BZ73" s="75">
        <f>SUM(BZ5:BZ72)</f>
        <v>1</v>
      </c>
      <c r="CD73" s="75">
        <f>SUM(CD5:CD72)</f>
        <v>1</v>
      </c>
      <c r="CE73" s="75">
        <f>SUM(CE5:CE72)</f>
        <v>1</v>
      </c>
      <c r="CF73" s="75">
        <f>SUM(CF5:CF72)</f>
        <v>1</v>
      </c>
    </row>
    <row r="77" spans="1:84" x14ac:dyDescent="0.35">
      <c r="A77" s="74" t="s">
        <v>684</v>
      </c>
      <c r="B77" s="74" t="s">
        <v>687</v>
      </c>
      <c r="D77" s="74" t="s">
        <v>64</v>
      </c>
      <c r="F77" s="74" t="s">
        <v>692</v>
      </c>
    </row>
    <row r="78" spans="1:84" x14ac:dyDescent="0.35">
      <c r="A78" s="116" t="s">
        <v>170</v>
      </c>
      <c r="B78" s="117" t="s">
        <v>690</v>
      </c>
      <c r="C78" s="117"/>
      <c r="D78" s="77" t="s">
        <v>917</v>
      </c>
      <c r="E78" s="118"/>
      <c r="F78" s="74" t="s">
        <v>694</v>
      </c>
      <c r="G78" s="77"/>
      <c r="H78" s="118"/>
      <c r="I78" s="118"/>
      <c r="J78" s="118"/>
      <c r="K78" s="118"/>
      <c r="L78" s="118"/>
    </row>
    <row r="79" spans="1:84" x14ac:dyDescent="0.35">
      <c r="A79" s="116" t="s">
        <v>685</v>
      </c>
      <c r="B79" s="117" t="s">
        <v>691</v>
      </c>
      <c r="C79" s="117"/>
      <c r="D79" s="77" t="s">
        <v>925</v>
      </c>
      <c r="E79" s="118"/>
      <c r="F79" s="74" t="s">
        <v>78</v>
      </c>
      <c r="G79" s="77"/>
      <c r="H79" s="118"/>
      <c r="I79" s="118"/>
      <c r="J79" s="118"/>
      <c r="K79" s="118"/>
      <c r="L79" s="118"/>
    </row>
    <row r="80" spans="1:84" x14ac:dyDescent="0.35">
      <c r="A80" s="116" t="s">
        <v>686</v>
      </c>
      <c r="B80" s="117" t="s">
        <v>689</v>
      </c>
      <c r="C80" s="117"/>
      <c r="D80" s="77" t="s">
        <v>932</v>
      </c>
      <c r="E80" s="118"/>
      <c r="F80" s="74" t="s">
        <v>693</v>
      </c>
      <c r="G80" s="77"/>
      <c r="H80" s="118"/>
      <c r="I80" s="118"/>
      <c r="J80" s="118"/>
      <c r="K80" s="118"/>
      <c r="L80" s="118"/>
    </row>
    <row r="81" spans="1:12" x14ac:dyDescent="0.35">
      <c r="A81" s="116" t="s">
        <v>686</v>
      </c>
      <c r="B81" s="116" t="s">
        <v>688</v>
      </c>
      <c r="C81" s="116"/>
      <c r="D81" s="77" t="s">
        <v>911</v>
      </c>
      <c r="E81" s="118"/>
      <c r="F81" s="74" t="s">
        <v>88</v>
      </c>
      <c r="G81" s="77"/>
      <c r="H81" s="118"/>
      <c r="I81" s="118"/>
      <c r="J81" s="118"/>
      <c r="K81" s="118"/>
      <c r="L81" s="118"/>
    </row>
    <row r="82" spans="1:12" x14ac:dyDescent="0.35">
      <c r="G82" s="77"/>
      <c r="H82" s="118"/>
      <c r="I82" s="118"/>
      <c r="J82" s="118"/>
      <c r="K82" s="118"/>
      <c r="L82" s="118"/>
    </row>
    <row r="83" spans="1:12" x14ac:dyDescent="0.35">
      <c r="G83" s="77"/>
      <c r="H83" s="118"/>
      <c r="I83" s="118"/>
      <c r="J83" s="118"/>
      <c r="K83" s="118"/>
      <c r="L83" s="118"/>
    </row>
    <row r="84" spans="1:12" x14ac:dyDescent="0.35">
      <c r="G84" s="77"/>
      <c r="H84" s="118"/>
      <c r="I84" s="118"/>
      <c r="J84" s="118"/>
      <c r="K84" s="118"/>
      <c r="L84" s="118"/>
    </row>
    <row r="85" spans="1:12" x14ac:dyDescent="0.35">
      <c r="G85" s="77"/>
      <c r="H85" s="118"/>
      <c r="I85" s="118"/>
      <c r="J85" s="118"/>
      <c r="K85" s="118"/>
      <c r="L85" s="118"/>
    </row>
    <row r="86" spans="1:12" x14ac:dyDescent="0.35">
      <c r="G86" s="77"/>
      <c r="H86" s="118"/>
      <c r="I86" s="118"/>
      <c r="J86" s="118"/>
      <c r="K86" s="118"/>
      <c r="L86" s="118"/>
    </row>
    <row r="87" spans="1:12" x14ac:dyDescent="0.35">
      <c r="G87" s="77"/>
      <c r="H87" s="118"/>
      <c r="I87" s="118"/>
      <c r="J87" s="118"/>
      <c r="K87" s="118"/>
      <c r="L87" s="118"/>
    </row>
    <row r="88" spans="1:12" x14ac:dyDescent="0.35">
      <c r="G88" s="77"/>
      <c r="H88" s="118"/>
      <c r="I88" s="118"/>
      <c r="J88" s="118"/>
      <c r="K88" s="118"/>
      <c r="L88" s="118"/>
    </row>
    <row r="89" spans="1:12" x14ac:dyDescent="0.35">
      <c r="G89" s="77"/>
      <c r="H89" s="118"/>
      <c r="I89" s="118"/>
      <c r="J89" s="118"/>
      <c r="K89" s="118"/>
      <c r="L89" s="118"/>
    </row>
    <row r="90" spans="1:12" x14ac:dyDescent="0.35">
      <c r="G90" s="77"/>
      <c r="H90" s="118"/>
      <c r="I90" s="118"/>
      <c r="J90" s="118"/>
      <c r="K90" s="118"/>
      <c r="L90" s="118"/>
    </row>
    <row r="91" spans="1:12" x14ac:dyDescent="0.35">
      <c r="G91" s="77"/>
      <c r="H91" s="118"/>
      <c r="I91" s="118"/>
      <c r="J91" s="118"/>
      <c r="K91" s="118"/>
      <c r="L91" s="118"/>
    </row>
    <row r="92" spans="1:12" x14ac:dyDescent="0.35">
      <c r="G92" s="77"/>
      <c r="H92" s="118"/>
      <c r="I92" s="118"/>
      <c r="J92" s="118"/>
      <c r="K92" s="118"/>
      <c r="L92" s="118"/>
    </row>
    <row r="93" spans="1:12" x14ac:dyDescent="0.35">
      <c r="G93" s="77"/>
      <c r="H93" s="118"/>
      <c r="I93" s="118"/>
      <c r="J93" s="118"/>
      <c r="K93" s="118"/>
      <c r="L93" s="118"/>
    </row>
    <row r="94" spans="1:12" x14ac:dyDescent="0.35">
      <c r="G94" s="77"/>
      <c r="H94" s="118"/>
      <c r="I94" s="118"/>
      <c r="J94" s="118"/>
      <c r="K94" s="118"/>
      <c r="L94" s="118"/>
    </row>
    <row r="95" spans="1:12" x14ac:dyDescent="0.35">
      <c r="G95" s="77"/>
      <c r="H95" s="118"/>
      <c r="I95" s="118"/>
      <c r="J95" s="118"/>
      <c r="K95" s="118"/>
      <c r="L95" s="118"/>
    </row>
    <row r="96" spans="1:12" x14ac:dyDescent="0.35">
      <c r="G96" s="77"/>
      <c r="H96" s="118"/>
      <c r="I96" s="118"/>
      <c r="J96" s="118"/>
      <c r="K96" s="118"/>
      <c r="L96" s="118"/>
    </row>
    <row r="97" spans="7:12" x14ac:dyDescent="0.35">
      <c r="G97" s="77"/>
      <c r="H97" s="118"/>
      <c r="I97" s="118"/>
      <c r="J97" s="118"/>
      <c r="K97" s="118"/>
      <c r="L97" s="118"/>
    </row>
    <row r="98" spans="7:12" x14ac:dyDescent="0.35">
      <c r="G98" s="77"/>
      <c r="H98" s="118"/>
      <c r="I98" s="118"/>
      <c r="J98" s="118"/>
      <c r="K98" s="118"/>
      <c r="L98" s="118"/>
    </row>
    <row r="99" spans="7:12" x14ac:dyDescent="0.35">
      <c r="G99" s="77"/>
      <c r="H99" s="118"/>
      <c r="I99" s="118"/>
      <c r="J99" s="118"/>
      <c r="K99" s="118"/>
      <c r="L99" s="118"/>
    </row>
    <row r="100" spans="7:12" x14ac:dyDescent="0.35">
      <c r="G100" s="77"/>
      <c r="H100" s="118"/>
      <c r="I100" s="118"/>
      <c r="J100" s="118"/>
      <c r="K100" s="118"/>
      <c r="L100" s="118"/>
    </row>
    <row r="101" spans="7:12" x14ac:dyDescent="0.35">
      <c r="G101" s="77"/>
      <c r="H101" s="118"/>
      <c r="I101" s="118"/>
      <c r="J101" s="118"/>
      <c r="K101" s="118"/>
      <c r="L101" s="118"/>
    </row>
    <row r="102" spans="7:12" x14ac:dyDescent="0.35">
      <c r="G102" s="77"/>
      <c r="H102" s="118"/>
      <c r="I102" s="118"/>
      <c r="J102" s="118"/>
      <c r="K102" s="118"/>
      <c r="L102" s="118"/>
    </row>
    <row r="103" spans="7:12" x14ac:dyDescent="0.35">
      <c r="G103" s="77"/>
      <c r="H103" s="118"/>
      <c r="I103" s="118"/>
      <c r="J103" s="118"/>
      <c r="K103" s="118"/>
      <c r="L103" s="118"/>
    </row>
    <row r="104" spans="7:12" x14ac:dyDescent="0.35">
      <c r="G104" s="77"/>
      <c r="H104" s="118"/>
      <c r="I104" s="118"/>
      <c r="J104" s="118"/>
      <c r="K104" s="118"/>
      <c r="L104" s="118"/>
    </row>
    <row r="105" spans="7:12" x14ac:dyDescent="0.35">
      <c r="G105" s="77"/>
      <c r="H105" s="118"/>
      <c r="I105" s="118"/>
      <c r="J105" s="118"/>
      <c r="K105" s="118"/>
      <c r="L105" s="118"/>
    </row>
    <row r="106" spans="7:12" x14ac:dyDescent="0.35">
      <c r="G106" s="77"/>
      <c r="H106" s="118"/>
      <c r="I106" s="118"/>
      <c r="J106" s="118"/>
      <c r="K106" s="118"/>
      <c r="L106" s="118"/>
    </row>
    <row r="107" spans="7:12" x14ac:dyDescent="0.35">
      <c r="G107" s="77"/>
      <c r="H107" s="118"/>
      <c r="I107" s="118"/>
      <c r="J107" s="118"/>
      <c r="K107" s="118"/>
      <c r="L107" s="118"/>
    </row>
    <row r="108" spans="7:12" x14ac:dyDescent="0.35">
      <c r="G108" s="77"/>
      <c r="H108" s="118"/>
      <c r="I108" s="118"/>
      <c r="J108" s="118"/>
      <c r="K108" s="118"/>
      <c r="L108" s="118"/>
    </row>
    <row r="109" spans="7:12" x14ac:dyDescent="0.35">
      <c r="G109" s="77"/>
      <c r="H109" s="118"/>
      <c r="I109" s="118"/>
      <c r="J109" s="118"/>
      <c r="K109" s="118"/>
      <c r="L109" s="118"/>
    </row>
    <row r="110" spans="7:12" x14ac:dyDescent="0.35">
      <c r="G110" s="77"/>
      <c r="H110" s="118"/>
      <c r="I110" s="118"/>
      <c r="J110" s="118"/>
      <c r="K110" s="118"/>
      <c r="L110" s="118"/>
    </row>
    <row r="111" spans="7:12" x14ac:dyDescent="0.35">
      <c r="G111" s="77"/>
      <c r="H111" s="118"/>
      <c r="I111" s="118"/>
      <c r="J111" s="118"/>
      <c r="K111" s="118"/>
      <c r="L111" s="118"/>
    </row>
    <row r="112" spans="7:12" x14ac:dyDescent="0.35">
      <c r="G112" s="77"/>
      <c r="H112" s="118"/>
      <c r="I112" s="118"/>
      <c r="J112" s="118"/>
      <c r="K112" s="118"/>
      <c r="L112" s="118"/>
    </row>
    <row r="113" spans="7:12" x14ac:dyDescent="0.35">
      <c r="G113" s="77"/>
      <c r="H113" s="118"/>
      <c r="I113" s="118"/>
      <c r="J113" s="118"/>
      <c r="K113" s="118"/>
      <c r="L113" s="118"/>
    </row>
    <row r="114" spans="7:12" x14ac:dyDescent="0.35">
      <c r="G114" s="77"/>
      <c r="H114" s="118"/>
      <c r="I114" s="118"/>
      <c r="J114" s="118"/>
      <c r="K114" s="118"/>
      <c r="L114" s="118"/>
    </row>
    <row r="115" spans="7:12" x14ac:dyDescent="0.35">
      <c r="G115" s="77"/>
      <c r="H115" s="118"/>
      <c r="I115" s="118"/>
      <c r="J115" s="118"/>
      <c r="K115" s="118"/>
      <c r="L115" s="118"/>
    </row>
    <row r="116" spans="7:12" x14ac:dyDescent="0.35">
      <c r="G116" s="77"/>
      <c r="H116" s="118"/>
      <c r="I116" s="118"/>
      <c r="J116" s="118"/>
      <c r="K116" s="118"/>
      <c r="L116" s="118"/>
    </row>
    <row r="117" spans="7:12" x14ac:dyDescent="0.35">
      <c r="G117" s="77"/>
      <c r="H117" s="118"/>
      <c r="I117" s="118"/>
      <c r="J117" s="118"/>
      <c r="K117" s="118"/>
      <c r="L117" s="118"/>
    </row>
    <row r="118" spans="7:12" x14ac:dyDescent="0.35">
      <c r="G118" s="77"/>
      <c r="H118" s="118"/>
      <c r="I118" s="118"/>
      <c r="J118" s="118"/>
      <c r="K118" s="118"/>
      <c r="L118" s="118"/>
    </row>
    <row r="119" spans="7:12" x14ac:dyDescent="0.35">
      <c r="G119" s="77"/>
      <c r="H119" s="118"/>
      <c r="I119" s="118"/>
      <c r="J119" s="118"/>
      <c r="K119" s="118"/>
      <c r="L119" s="118"/>
    </row>
    <row r="120" spans="7:12" x14ac:dyDescent="0.35">
      <c r="G120" s="77"/>
      <c r="H120" s="118"/>
      <c r="I120" s="118"/>
      <c r="J120" s="118"/>
      <c r="K120" s="118"/>
      <c r="L120" s="118"/>
    </row>
    <row r="121" spans="7:12" x14ac:dyDescent="0.35">
      <c r="G121" s="77"/>
      <c r="H121" s="118"/>
      <c r="I121" s="118"/>
      <c r="J121" s="118"/>
      <c r="K121" s="118"/>
      <c r="L121" s="118"/>
    </row>
    <row r="122" spans="7:12" x14ac:dyDescent="0.35">
      <c r="G122" s="77"/>
      <c r="H122" s="118"/>
      <c r="I122" s="118"/>
      <c r="J122" s="118"/>
      <c r="K122" s="118"/>
      <c r="L122" s="118"/>
    </row>
    <row r="123" spans="7:12" x14ac:dyDescent="0.35">
      <c r="G123" s="77"/>
      <c r="H123" s="118"/>
      <c r="I123" s="118"/>
      <c r="J123" s="118"/>
      <c r="K123" s="118"/>
      <c r="L123" s="118"/>
    </row>
    <row r="124" spans="7:12" x14ac:dyDescent="0.35">
      <c r="G124" s="77"/>
      <c r="H124" s="118"/>
      <c r="I124" s="118"/>
      <c r="J124" s="118"/>
      <c r="K124" s="118"/>
      <c r="L124" s="118"/>
    </row>
    <row r="125" spans="7:12" x14ac:dyDescent="0.35">
      <c r="G125" s="77"/>
      <c r="H125" s="118"/>
      <c r="I125" s="118"/>
      <c r="J125" s="118"/>
      <c r="K125" s="118"/>
      <c r="L125" s="118"/>
    </row>
    <row r="126" spans="7:12" x14ac:dyDescent="0.35">
      <c r="G126" s="77"/>
      <c r="H126" s="118"/>
      <c r="I126" s="118"/>
      <c r="J126" s="118"/>
      <c r="K126" s="118"/>
      <c r="L126" s="118"/>
    </row>
    <row r="127" spans="7:12" x14ac:dyDescent="0.35">
      <c r="G127" s="77"/>
      <c r="H127" s="118"/>
      <c r="I127" s="118"/>
      <c r="J127" s="118"/>
      <c r="K127" s="118"/>
      <c r="L127" s="118"/>
    </row>
    <row r="128" spans="7:12" x14ac:dyDescent="0.35">
      <c r="G128" s="77"/>
      <c r="H128" s="118"/>
      <c r="I128" s="118"/>
      <c r="J128" s="118"/>
      <c r="K128" s="118"/>
      <c r="L128" s="118"/>
    </row>
    <row r="129" spans="7:12" x14ac:dyDescent="0.35">
      <c r="G129" s="77"/>
      <c r="H129" s="118"/>
      <c r="I129" s="118"/>
      <c r="J129" s="118"/>
      <c r="K129" s="118"/>
      <c r="L129" s="118"/>
    </row>
    <row r="130" spans="7:12" x14ac:dyDescent="0.35">
      <c r="G130" s="77"/>
      <c r="H130" s="118"/>
      <c r="I130" s="118"/>
      <c r="J130" s="118"/>
      <c r="K130" s="118"/>
      <c r="L130" s="118"/>
    </row>
    <row r="131" spans="7:12" x14ac:dyDescent="0.35">
      <c r="G131" s="77"/>
      <c r="H131" s="118"/>
      <c r="I131" s="118"/>
      <c r="J131" s="118"/>
      <c r="K131" s="118"/>
      <c r="L131" s="118"/>
    </row>
    <row r="132" spans="7:12" x14ac:dyDescent="0.35">
      <c r="G132" s="77"/>
      <c r="H132" s="118"/>
      <c r="I132" s="118"/>
      <c r="J132" s="118"/>
      <c r="K132" s="118"/>
      <c r="L132" s="118"/>
    </row>
    <row r="133" spans="7:12" x14ac:dyDescent="0.35">
      <c r="G133" s="77"/>
      <c r="H133" s="118"/>
      <c r="I133" s="118"/>
      <c r="J133" s="118"/>
      <c r="K133" s="118"/>
      <c r="L133" s="118"/>
    </row>
    <row r="134" spans="7:12" x14ac:dyDescent="0.35">
      <c r="G134" s="77"/>
      <c r="H134" s="118"/>
      <c r="I134" s="118"/>
      <c r="J134" s="118"/>
      <c r="K134" s="118"/>
      <c r="L134" s="118"/>
    </row>
    <row r="135" spans="7:12" x14ac:dyDescent="0.35">
      <c r="G135" s="77"/>
      <c r="H135" s="118"/>
      <c r="I135" s="118"/>
      <c r="J135" s="118"/>
      <c r="K135" s="118"/>
      <c r="L135" s="118"/>
    </row>
    <row r="136" spans="7:12" x14ac:dyDescent="0.35">
      <c r="G136" s="77"/>
      <c r="H136" s="118"/>
      <c r="I136" s="118"/>
      <c r="J136" s="118"/>
      <c r="K136" s="118"/>
      <c r="L136" s="118"/>
    </row>
    <row r="137" spans="7:12" x14ac:dyDescent="0.35">
      <c r="G137" s="77"/>
      <c r="H137" s="118"/>
      <c r="I137" s="118"/>
      <c r="J137" s="118"/>
      <c r="K137" s="118"/>
      <c r="L137" s="118"/>
    </row>
    <row r="138" spans="7:12" x14ac:dyDescent="0.35">
      <c r="G138" s="77"/>
      <c r="H138" s="118"/>
      <c r="I138" s="118"/>
      <c r="J138" s="118"/>
      <c r="K138" s="118"/>
      <c r="L138" s="118"/>
    </row>
    <row r="139" spans="7:12" x14ac:dyDescent="0.35">
      <c r="G139" s="77"/>
      <c r="H139" s="118"/>
      <c r="I139" s="118"/>
      <c r="J139" s="118"/>
      <c r="K139" s="118"/>
      <c r="L139" s="118"/>
    </row>
    <row r="140" spans="7:12" x14ac:dyDescent="0.35">
      <c r="G140" s="77"/>
      <c r="H140" s="118"/>
      <c r="I140" s="118"/>
      <c r="J140" s="118"/>
      <c r="K140" s="118"/>
      <c r="L140" s="118"/>
    </row>
    <row r="141" spans="7:12" x14ac:dyDescent="0.35">
      <c r="G141" s="77"/>
      <c r="H141" s="118"/>
      <c r="I141" s="118"/>
      <c r="J141" s="118"/>
      <c r="K141" s="118"/>
      <c r="L141" s="118"/>
    </row>
    <row r="142" spans="7:12" x14ac:dyDescent="0.35">
      <c r="G142" s="77"/>
      <c r="H142" s="118"/>
      <c r="I142" s="118"/>
      <c r="J142" s="118"/>
      <c r="K142" s="118"/>
      <c r="L142" s="118"/>
    </row>
    <row r="143" spans="7:12" x14ac:dyDescent="0.35">
      <c r="G143" s="77"/>
      <c r="H143" s="118"/>
      <c r="I143" s="118"/>
      <c r="J143" s="118"/>
      <c r="K143" s="118"/>
      <c r="L143" s="118"/>
    </row>
    <row r="144" spans="7:12" x14ac:dyDescent="0.35">
      <c r="G144" s="77"/>
      <c r="H144" s="118"/>
      <c r="I144" s="118"/>
      <c r="J144" s="118"/>
      <c r="K144" s="118"/>
      <c r="L144" s="118"/>
    </row>
    <row r="145" spans="7:12" x14ac:dyDescent="0.35">
      <c r="G145" s="77"/>
      <c r="H145" s="118"/>
      <c r="I145" s="118"/>
      <c r="J145" s="118"/>
      <c r="K145" s="118"/>
      <c r="L145" s="118"/>
    </row>
    <row r="146" spans="7:12" x14ac:dyDescent="0.35">
      <c r="G146" s="77"/>
      <c r="H146" s="118"/>
      <c r="I146" s="118"/>
      <c r="J146" s="118"/>
      <c r="K146" s="118"/>
      <c r="L146" s="118"/>
    </row>
    <row r="147" spans="7:12" x14ac:dyDescent="0.35">
      <c r="G147" s="77"/>
      <c r="H147" s="118"/>
      <c r="I147" s="118"/>
      <c r="J147" s="118"/>
      <c r="K147" s="118"/>
      <c r="L147" s="118"/>
    </row>
    <row r="148" spans="7:12" x14ac:dyDescent="0.35">
      <c r="G148" s="77"/>
      <c r="H148" s="118"/>
      <c r="I148" s="118"/>
      <c r="J148" s="118"/>
      <c r="K148" s="118"/>
      <c r="L148" s="118"/>
    </row>
    <row r="149" spans="7:12" x14ac:dyDescent="0.35">
      <c r="G149" s="77"/>
      <c r="H149" s="118"/>
      <c r="I149" s="118"/>
      <c r="J149" s="118"/>
      <c r="K149" s="118"/>
      <c r="L149" s="118"/>
    </row>
    <row r="150" spans="7:12" x14ac:dyDescent="0.35">
      <c r="G150" s="77"/>
      <c r="H150" s="118"/>
      <c r="I150" s="118"/>
      <c r="J150" s="118"/>
      <c r="K150" s="118"/>
      <c r="L150" s="118"/>
    </row>
  </sheetData>
  <autoFilter ref="A3:DT73">
    <filterColumn colId="1">
      <filters>
        <filter val="Resource Extraction"/>
      </filters>
    </filterColumn>
  </autoFilter>
  <sortState ref="A4:CF72">
    <sortCondition ref="B4:B72"/>
    <sortCondition ref="C4:C72"/>
    <sortCondition ref="E4:E72"/>
  </sortState>
  <customSheetViews>
    <customSheetView guid="{8E7A659F-1F78-41E1-A901-E72DF8119CBB}" filter="1" showAutoFilter="1" hiddenColumns="1" state="hidden">
      <pane xSplit="15" ySplit="40" topLeftCell="CE42" activePane="bottomRight" state="frozen"/>
      <selection pane="bottomRight" activeCell="D91" sqref="D91"/>
      <pageMargins left="0.7" right="0.7" top="0.75" bottom="0.75" header="0.3" footer="0.3"/>
      <pageSetup orientation="portrait" horizontalDpi="1200" verticalDpi="1200" r:id="rId1"/>
      <autoFilter ref="A3:DT73">
        <filterColumn colId="1">
          <filters>
            <filter val="Resource Extraction"/>
          </filters>
        </filterColumn>
      </autoFilter>
    </customSheetView>
    <customSheetView guid="{12AE7722-B0A3-4C2A-98B5-2DE188FD685E}" showPageBreaks="1" printArea="1" filter="1" showAutoFilter="1" hiddenColumns="1" state="hidden">
      <pane xSplit="14" ySplit="40" topLeftCell="CE42" activePane="bottomRight" state="frozen"/>
      <selection pane="bottomRight" activeCell="D91" sqref="D91"/>
      <pageMargins left="0.7" right="0.7" top="0.75" bottom="0.75" header="0.3" footer="0.3"/>
      <pageSetup orientation="portrait" horizontalDpi="1200" verticalDpi="1200" r:id="rId2"/>
      <autoFilter ref="A3:DT73">
        <filterColumn colId="1">
          <filters>
            <filter val="Resource Extraction"/>
          </filters>
        </filterColumn>
      </autoFilter>
    </customSheetView>
    <customSheetView guid="{04AB7A58-4366-4A28-AC89-CED3F78B7D40}" showPageBreaks="1" printArea="1" filter="1" showAutoFilter="1" hiddenColumns="1" state="hidden">
      <pane xSplit="17" ySplit="40" topLeftCell="CE42" activePane="bottomRight" state="frozen"/>
      <selection pane="bottomRight" activeCell="D91" sqref="D91"/>
      <pageMargins left="0.7" right="0.7" top="0.75" bottom="0.75" header="0.3" footer="0.3"/>
      <pageSetup orientation="portrait" horizontalDpi="1200" verticalDpi="1200" r:id="rId3"/>
      <autoFilter ref="A3:DT73">
        <filterColumn colId="1">
          <filters>
            <filter val="Resource Extraction"/>
          </filters>
        </filterColumn>
      </autoFilter>
    </customSheetView>
  </customSheetViews>
  <mergeCells count="2">
    <mergeCell ref="T2:CF2"/>
    <mergeCell ref="O2:S2"/>
  </mergeCells>
  <pageMargins left="0.7" right="0.7" top="0.75" bottom="0.75" header="0.3" footer="0.3"/>
  <pageSetup orientation="portrait" horizontalDpi="1200" verticalDpi="1200"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25"/>
  <sheetViews>
    <sheetView workbookViewId="0">
      <selection activeCell="F15" sqref="F15"/>
    </sheetView>
  </sheetViews>
  <sheetFormatPr defaultRowHeight="14.5" x14ac:dyDescent="0.35"/>
  <cols>
    <col min="3" max="3" width="11.7265625" customWidth="1"/>
    <col min="4" max="4" width="14.26953125" bestFit="1" customWidth="1"/>
    <col min="8" max="8" width="23.1796875" bestFit="1" customWidth="1"/>
    <col min="10" max="10" width="15.54296875" bestFit="1" customWidth="1"/>
    <col min="11" max="11" width="20.54296875" bestFit="1" customWidth="1"/>
  </cols>
  <sheetData>
    <row r="3" spans="3:11" x14ac:dyDescent="0.35">
      <c r="C3" t="s">
        <v>587</v>
      </c>
    </row>
    <row r="4" spans="3:11" x14ac:dyDescent="0.35">
      <c r="C4" s="100" t="s">
        <v>588</v>
      </c>
      <c r="D4" s="100" t="s">
        <v>589</v>
      </c>
      <c r="E4" s="100" t="s">
        <v>595</v>
      </c>
      <c r="H4" s="100" t="s">
        <v>596</v>
      </c>
      <c r="J4" t="s">
        <v>605</v>
      </c>
      <c r="K4" t="s">
        <v>631</v>
      </c>
    </row>
    <row r="5" spans="3:11" x14ac:dyDescent="0.35">
      <c r="C5">
        <v>2020</v>
      </c>
      <c r="D5" t="s">
        <v>590</v>
      </c>
      <c r="E5" s="64">
        <v>44228</v>
      </c>
      <c r="H5" t="s">
        <v>597</v>
      </c>
      <c r="J5" t="s">
        <v>601</v>
      </c>
      <c r="K5" t="s">
        <v>609</v>
      </c>
    </row>
    <row r="6" spans="3:11" x14ac:dyDescent="0.35">
      <c r="C6">
        <v>2021</v>
      </c>
      <c r="D6" t="s">
        <v>591</v>
      </c>
      <c r="E6" s="64">
        <v>44593</v>
      </c>
      <c r="H6" t="s">
        <v>598</v>
      </c>
      <c r="J6" t="s">
        <v>602</v>
      </c>
      <c r="K6" t="s">
        <v>609</v>
      </c>
    </row>
    <row r="7" spans="3:11" x14ac:dyDescent="0.35">
      <c r="C7">
        <v>2022</v>
      </c>
      <c r="D7" t="s">
        <v>592</v>
      </c>
      <c r="E7" s="64">
        <v>44958</v>
      </c>
      <c r="H7" t="s">
        <v>599</v>
      </c>
      <c r="J7" t="s">
        <v>603</v>
      </c>
      <c r="K7" t="s">
        <v>609</v>
      </c>
    </row>
    <row r="8" spans="3:11" x14ac:dyDescent="0.35">
      <c r="C8">
        <v>2023</v>
      </c>
      <c r="D8" t="s">
        <v>593</v>
      </c>
      <c r="E8" s="64">
        <v>45323</v>
      </c>
      <c r="H8" t="s">
        <v>600</v>
      </c>
      <c r="J8" t="s">
        <v>604</v>
      </c>
      <c r="K8" t="s">
        <v>609</v>
      </c>
    </row>
    <row r="9" spans="3:11" x14ac:dyDescent="0.35">
      <c r="C9">
        <v>2024</v>
      </c>
      <c r="D9" t="s">
        <v>594</v>
      </c>
      <c r="E9" s="64">
        <v>45689</v>
      </c>
      <c r="J9" t="s">
        <v>606</v>
      </c>
      <c r="K9" t="s">
        <v>609</v>
      </c>
    </row>
    <row r="10" spans="3:11" x14ac:dyDescent="0.35">
      <c r="J10" t="s">
        <v>607</v>
      </c>
      <c r="K10" t="s">
        <v>609</v>
      </c>
    </row>
    <row r="11" spans="3:11" x14ac:dyDescent="0.35">
      <c r="J11" t="s">
        <v>608</v>
      </c>
      <c r="K11" t="s">
        <v>609</v>
      </c>
    </row>
    <row r="12" spans="3:11" x14ac:dyDescent="0.35">
      <c r="J12" t="s">
        <v>610</v>
      </c>
      <c r="K12" t="s">
        <v>609</v>
      </c>
    </row>
    <row r="13" spans="3:11" x14ac:dyDescent="0.35">
      <c r="J13" t="s">
        <v>611</v>
      </c>
      <c r="K13" t="s">
        <v>612</v>
      </c>
    </row>
    <row r="14" spans="3:11" x14ac:dyDescent="0.35">
      <c r="J14" t="s">
        <v>613</v>
      </c>
      <c r="K14" t="s">
        <v>614</v>
      </c>
    </row>
    <row r="15" spans="3:11" x14ac:dyDescent="0.35">
      <c r="J15" t="s">
        <v>615</v>
      </c>
      <c r="K15" t="s">
        <v>616</v>
      </c>
    </row>
    <row r="16" spans="3:11" x14ac:dyDescent="0.35">
      <c r="J16" t="s">
        <v>617</v>
      </c>
      <c r="K16" t="s">
        <v>618</v>
      </c>
    </row>
    <row r="17" spans="10:11" x14ac:dyDescent="0.35">
      <c r="J17" t="s">
        <v>619</v>
      </c>
      <c r="K17" t="s">
        <v>620</v>
      </c>
    </row>
    <row r="18" spans="10:11" x14ac:dyDescent="0.35">
      <c r="J18" t="s">
        <v>621</v>
      </c>
      <c r="K18" t="s">
        <v>622</v>
      </c>
    </row>
    <row r="19" spans="10:11" x14ac:dyDescent="0.35">
      <c r="J19" t="s">
        <v>623</v>
      </c>
      <c r="K19" t="s">
        <v>624</v>
      </c>
    </row>
    <row r="20" spans="10:11" x14ac:dyDescent="0.35">
      <c r="K20" t="s">
        <v>625</v>
      </c>
    </row>
    <row r="21" spans="10:11" x14ac:dyDescent="0.35">
      <c r="K21" t="s">
        <v>626</v>
      </c>
    </row>
    <row r="22" spans="10:11" x14ac:dyDescent="0.35">
      <c r="K22" t="s">
        <v>627</v>
      </c>
    </row>
    <row r="23" spans="10:11" x14ac:dyDescent="0.35">
      <c r="K23" t="s">
        <v>628</v>
      </c>
    </row>
    <row r="24" spans="10:11" x14ac:dyDescent="0.35">
      <c r="K24" t="s">
        <v>629</v>
      </c>
    </row>
    <row r="25" spans="10:11" x14ac:dyDescent="0.35">
      <c r="K25" t="s">
        <v>630</v>
      </c>
    </row>
  </sheetData>
  <customSheetViews>
    <customSheetView guid="{8E7A659F-1F78-41E1-A901-E72DF8119CBB}" state="hidden">
      <selection activeCell="F15" sqref="F15"/>
      <pageMargins left="0.7" right="0.7" top="0.75" bottom="0.75" header="0.3" footer="0.3"/>
    </customSheetView>
    <customSheetView guid="{12AE7722-B0A3-4C2A-98B5-2DE188FD685E}" state="hidden">
      <selection activeCell="F15" sqref="F15"/>
      <pageMargins left="0.7" right="0.7" top="0.75" bottom="0.75" header="0.3" footer="0.3"/>
    </customSheetView>
    <customSheetView guid="{04AB7A58-4366-4A28-AC89-CED3F78B7D40}" state="hidden">
      <selection activeCell="F15" sqref="F15"/>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73"/>
  <sheetViews>
    <sheetView workbookViewId="0">
      <selection activeCell="I28" sqref="I28"/>
    </sheetView>
  </sheetViews>
  <sheetFormatPr defaultRowHeight="14.5" x14ac:dyDescent="0.35"/>
  <cols>
    <col min="3" max="3" width="13.453125" customWidth="1"/>
    <col min="4" max="4" width="83.7265625" bestFit="1" customWidth="1"/>
    <col min="5" max="5" width="21.453125" customWidth="1"/>
  </cols>
  <sheetData>
    <row r="3" spans="2:7" x14ac:dyDescent="0.35">
      <c r="B3" s="76" t="s">
        <v>504</v>
      </c>
      <c r="C3" s="76" t="s">
        <v>405</v>
      </c>
      <c r="D3" s="76" t="s">
        <v>293</v>
      </c>
      <c r="E3" s="76" t="s">
        <v>313</v>
      </c>
      <c r="F3" s="76" t="s">
        <v>448</v>
      </c>
      <c r="G3" s="76" t="s">
        <v>406</v>
      </c>
    </row>
    <row r="4" spans="2:7" x14ac:dyDescent="0.35">
      <c r="B4" s="81" t="s">
        <v>558</v>
      </c>
      <c r="C4" s="77" t="s">
        <v>359</v>
      </c>
      <c r="D4" s="77" t="s">
        <v>656</v>
      </c>
      <c r="E4" s="77" t="s">
        <v>295</v>
      </c>
      <c r="F4" s="77" t="s">
        <v>36</v>
      </c>
      <c r="G4" s="77" t="s">
        <v>294</v>
      </c>
    </row>
    <row r="5" spans="2:7" x14ac:dyDescent="0.35">
      <c r="B5" s="81" t="s">
        <v>559</v>
      </c>
      <c r="C5" s="77" t="s">
        <v>359</v>
      </c>
      <c r="D5" s="77" t="s">
        <v>656</v>
      </c>
      <c r="E5" s="77" t="s">
        <v>296</v>
      </c>
      <c r="F5" s="77" t="s">
        <v>17</v>
      </c>
      <c r="G5" s="77">
        <v>2</v>
      </c>
    </row>
    <row r="6" spans="2:7" x14ac:dyDescent="0.35">
      <c r="B6" s="81" t="s">
        <v>560</v>
      </c>
      <c r="C6" s="77" t="s">
        <v>359</v>
      </c>
      <c r="D6" s="77" t="s">
        <v>656</v>
      </c>
      <c r="E6" s="77" t="s">
        <v>297</v>
      </c>
      <c r="F6" s="77" t="s">
        <v>17</v>
      </c>
      <c r="G6" s="77">
        <v>2</v>
      </c>
    </row>
    <row r="7" spans="2:7" x14ac:dyDescent="0.35">
      <c r="B7" s="81" t="s">
        <v>561</v>
      </c>
      <c r="C7" s="77" t="s">
        <v>359</v>
      </c>
      <c r="D7" s="77" t="s">
        <v>656</v>
      </c>
      <c r="E7" s="77" t="s">
        <v>298</v>
      </c>
      <c r="F7" s="77" t="s">
        <v>17</v>
      </c>
      <c r="G7" s="77">
        <v>2</v>
      </c>
    </row>
    <row r="8" spans="2:7" x14ac:dyDescent="0.35">
      <c r="B8" s="81" t="s">
        <v>562</v>
      </c>
      <c r="C8" s="77" t="s">
        <v>359</v>
      </c>
      <c r="D8" s="77" t="s">
        <v>657</v>
      </c>
      <c r="E8" s="77" t="s">
        <v>299</v>
      </c>
      <c r="F8" s="77" t="s">
        <v>21</v>
      </c>
      <c r="G8" s="77">
        <v>2</v>
      </c>
    </row>
    <row r="9" spans="2:7" x14ac:dyDescent="0.35">
      <c r="B9" s="81" t="s">
        <v>563</v>
      </c>
      <c r="C9" s="77" t="s">
        <v>359</v>
      </c>
      <c r="D9" s="77" t="s">
        <v>657</v>
      </c>
      <c r="E9" s="77" t="s">
        <v>300</v>
      </c>
      <c r="F9" s="77" t="s">
        <v>21</v>
      </c>
      <c r="G9" s="77">
        <v>2</v>
      </c>
    </row>
    <row r="10" spans="2:7" x14ac:dyDescent="0.35">
      <c r="B10" s="81" t="s">
        <v>564</v>
      </c>
      <c r="C10" s="77" t="s">
        <v>359</v>
      </c>
      <c r="D10" s="77" t="s">
        <v>658</v>
      </c>
      <c r="E10" s="77" t="s">
        <v>301</v>
      </c>
      <c r="F10" s="77" t="s">
        <v>25</v>
      </c>
      <c r="G10" s="77">
        <v>5</v>
      </c>
    </row>
    <row r="11" spans="2:7" x14ac:dyDescent="0.35">
      <c r="B11" s="81" t="s">
        <v>565</v>
      </c>
      <c r="C11" s="77" t="s">
        <v>359</v>
      </c>
      <c r="D11" s="77" t="s">
        <v>658</v>
      </c>
      <c r="E11" s="77" t="s">
        <v>303</v>
      </c>
      <c r="F11" s="77" t="s">
        <v>28</v>
      </c>
      <c r="G11" s="77" t="s">
        <v>302</v>
      </c>
    </row>
    <row r="12" spans="2:7" x14ac:dyDescent="0.35">
      <c r="B12" s="81" t="s">
        <v>566</v>
      </c>
      <c r="C12" s="77" t="s">
        <v>359</v>
      </c>
      <c r="D12" s="77" t="s">
        <v>658</v>
      </c>
      <c r="E12" s="77" t="s">
        <v>304</v>
      </c>
      <c r="F12" s="77" t="s">
        <v>40</v>
      </c>
      <c r="G12" s="77">
        <v>3</v>
      </c>
    </row>
    <row r="13" spans="2:7" x14ac:dyDescent="0.35">
      <c r="B13" s="81" t="s">
        <v>567</v>
      </c>
      <c r="C13" s="77" t="s">
        <v>359</v>
      </c>
      <c r="D13" s="77" t="s">
        <v>658</v>
      </c>
      <c r="E13" s="77" t="s">
        <v>305</v>
      </c>
      <c r="F13" s="77" t="s">
        <v>43</v>
      </c>
      <c r="G13" s="77" t="s">
        <v>84</v>
      </c>
    </row>
    <row r="14" spans="2:7" x14ac:dyDescent="0.35">
      <c r="B14" s="81" t="s">
        <v>568</v>
      </c>
      <c r="C14" s="77" t="s">
        <v>359</v>
      </c>
      <c r="D14" s="77" t="s">
        <v>658</v>
      </c>
      <c r="E14" s="77" t="s">
        <v>306</v>
      </c>
      <c r="F14" s="77" t="s">
        <v>33</v>
      </c>
      <c r="G14" s="77">
        <v>3</v>
      </c>
    </row>
    <row r="15" spans="2:7" x14ac:dyDescent="0.35">
      <c r="B15" s="81" t="s">
        <v>569</v>
      </c>
      <c r="C15" s="77" t="s">
        <v>359</v>
      </c>
      <c r="D15" s="77" t="s">
        <v>667</v>
      </c>
      <c r="E15" s="77" t="s">
        <v>307</v>
      </c>
      <c r="F15" s="77" t="s">
        <v>13</v>
      </c>
      <c r="G15" s="79" t="s">
        <v>170</v>
      </c>
    </row>
    <row r="16" spans="2:7" x14ac:dyDescent="0.35">
      <c r="B16" s="81" t="s">
        <v>570</v>
      </c>
      <c r="C16" s="77" t="s">
        <v>359</v>
      </c>
      <c r="D16" s="77" t="s">
        <v>659</v>
      </c>
      <c r="E16" s="77" t="s">
        <v>308</v>
      </c>
      <c r="F16" s="77" t="s">
        <v>309</v>
      </c>
      <c r="G16" s="77">
        <v>3</v>
      </c>
    </row>
    <row r="17" spans="2:7" x14ac:dyDescent="0.35">
      <c r="B17" s="81" t="s">
        <v>571</v>
      </c>
      <c r="C17" s="77" t="s">
        <v>359</v>
      </c>
      <c r="D17" s="77" t="s">
        <v>659</v>
      </c>
      <c r="E17" s="77" t="s">
        <v>310</v>
      </c>
      <c r="F17" s="77" t="s">
        <v>56</v>
      </c>
      <c r="G17" s="77">
        <v>3</v>
      </c>
    </row>
    <row r="18" spans="2:7" x14ac:dyDescent="0.35">
      <c r="B18" s="81" t="s">
        <v>572</v>
      </c>
      <c r="C18" s="77" t="s">
        <v>359</v>
      </c>
      <c r="D18" s="77" t="s">
        <v>659</v>
      </c>
      <c r="E18" s="77" t="s">
        <v>312</v>
      </c>
      <c r="F18" s="77" t="s">
        <v>60</v>
      </c>
      <c r="G18" s="80" t="s">
        <v>311</v>
      </c>
    </row>
    <row r="19" spans="2:7" x14ac:dyDescent="0.35">
      <c r="B19" s="81" t="s">
        <v>540</v>
      </c>
      <c r="C19" s="77" t="s">
        <v>64</v>
      </c>
      <c r="D19" s="77" t="s">
        <v>660</v>
      </c>
      <c r="E19" s="77" t="s">
        <v>343</v>
      </c>
      <c r="F19" s="77" t="s">
        <v>69</v>
      </c>
      <c r="G19" s="77" t="s">
        <v>55</v>
      </c>
    </row>
    <row r="20" spans="2:7" x14ac:dyDescent="0.35">
      <c r="B20" s="81" t="s">
        <v>541</v>
      </c>
      <c r="C20" s="77" t="s">
        <v>64</v>
      </c>
      <c r="D20" s="77" t="s">
        <v>660</v>
      </c>
      <c r="E20" s="77" t="s">
        <v>345</v>
      </c>
      <c r="F20" s="77" t="s">
        <v>81</v>
      </c>
      <c r="G20" s="77" t="s">
        <v>344</v>
      </c>
    </row>
    <row r="21" spans="2:7" x14ac:dyDescent="0.35">
      <c r="B21" s="81" t="s">
        <v>542</v>
      </c>
      <c r="C21" s="77" t="s">
        <v>64</v>
      </c>
      <c r="D21" s="77" t="s">
        <v>660</v>
      </c>
      <c r="E21" s="77" t="s">
        <v>347</v>
      </c>
      <c r="F21" s="77" t="s">
        <v>73</v>
      </c>
      <c r="G21" s="77" t="s">
        <v>346</v>
      </c>
    </row>
    <row r="22" spans="2:7" x14ac:dyDescent="0.35">
      <c r="B22" s="81" t="s">
        <v>543</v>
      </c>
      <c r="C22" s="77" t="s">
        <v>64</v>
      </c>
      <c r="D22" s="77" t="s">
        <v>660</v>
      </c>
      <c r="E22" s="77" t="s">
        <v>348</v>
      </c>
      <c r="F22" s="77" t="s">
        <v>92</v>
      </c>
      <c r="G22" s="77">
        <v>5</v>
      </c>
    </row>
    <row r="23" spans="2:7" x14ac:dyDescent="0.35">
      <c r="B23" s="81" t="s">
        <v>544</v>
      </c>
      <c r="C23" s="77" t="s">
        <v>64</v>
      </c>
      <c r="D23" s="77" t="s">
        <v>660</v>
      </c>
      <c r="E23" s="77" t="s">
        <v>349</v>
      </c>
      <c r="F23" s="77" t="s">
        <v>75</v>
      </c>
      <c r="G23" s="77" t="s">
        <v>55</v>
      </c>
    </row>
    <row r="24" spans="2:7" x14ac:dyDescent="0.35">
      <c r="B24" s="81" t="s">
        <v>545</v>
      </c>
      <c r="C24" s="77" t="s">
        <v>64</v>
      </c>
      <c r="D24" s="77" t="s">
        <v>660</v>
      </c>
      <c r="E24" s="77" t="s">
        <v>350</v>
      </c>
      <c r="F24" s="77" t="s">
        <v>96</v>
      </c>
      <c r="G24" s="79" t="s">
        <v>170</v>
      </c>
    </row>
    <row r="25" spans="2:7" x14ac:dyDescent="0.35">
      <c r="B25" s="81" t="s">
        <v>546</v>
      </c>
      <c r="C25" s="77" t="s">
        <v>64</v>
      </c>
      <c r="D25" s="77" t="s">
        <v>661</v>
      </c>
      <c r="E25" s="77" t="s">
        <v>351</v>
      </c>
      <c r="F25" s="77" t="s">
        <v>78</v>
      </c>
      <c r="G25" s="77">
        <v>1</v>
      </c>
    </row>
    <row r="26" spans="2:7" x14ac:dyDescent="0.35">
      <c r="B26" s="81" t="s">
        <v>547</v>
      </c>
      <c r="C26" s="77" t="s">
        <v>64</v>
      </c>
      <c r="D26" s="77" t="s">
        <v>661</v>
      </c>
      <c r="E26" s="77" t="s">
        <v>352</v>
      </c>
      <c r="F26" s="77" t="s">
        <v>78</v>
      </c>
      <c r="G26" s="77" t="s">
        <v>100</v>
      </c>
    </row>
    <row r="27" spans="2:7" x14ac:dyDescent="0.35">
      <c r="B27" s="81" t="s">
        <v>548</v>
      </c>
      <c r="C27" s="77" t="s">
        <v>64</v>
      </c>
      <c r="D27" s="77" t="s">
        <v>661</v>
      </c>
      <c r="E27" s="77" t="s">
        <v>353</v>
      </c>
      <c r="F27" s="77" t="s">
        <v>78</v>
      </c>
      <c r="G27" s="77" t="s">
        <v>55</v>
      </c>
    </row>
    <row r="28" spans="2:7" x14ac:dyDescent="0.35">
      <c r="B28" s="81" t="s">
        <v>549</v>
      </c>
      <c r="C28" s="77" t="s">
        <v>64</v>
      </c>
      <c r="D28" s="77" t="s">
        <v>662</v>
      </c>
      <c r="E28" s="77" t="s">
        <v>354</v>
      </c>
      <c r="F28" s="77" t="s">
        <v>81</v>
      </c>
      <c r="G28" s="77" t="s">
        <v>100</v>
      </c>
    </row>
    <row r="29" spans="2:7" x14ac:dyDescent="0.35">
      <c r="B29" s="81" t="s">
        <v>550</v>
      </c>
      <c r="C29" s="77" t="s">
        <v>64</v>
      </c>
      <c r="D29" s="77" t="s">
        <v>662</v>
      </c>
      <c r="E29" s="77" t="s">
        <v>355</v>
      </c>
      <c r="F29" s="77" t="s">
        <v>85</v>
      </c>
      <c r="G29" s="77" t="s">
        <v>87</v>
      </c>
    </row>
    <row r="30" spans="2:7" x14ac:dyDescent="0.35">
      <c r="B30" s="81" t="s">
        <v>551</v>
      </c>
      <c r="C30" s="77" t="s">
        <v>64</v>
      </c>
      <c r="D30" s="77" t="s">
        <v>663</v>
      </c>
      <c r="E30" s="77" t="s">
        <v>356</v>
      </c>
      <c r="F30" s="77" t="s">
        <v>88</v>
      </c>
      <c r="G30" s="77" t="s">
        <v>87</v>
      </c>
    </row>
    <row r="31" spans="2:7" x14ac:dyDescent="0.35">
      <c r="B31" s="81" t="s">
        <v>552</v>
      </c>
      <c r="C31" s="77" t="s">
        <v>64</v>
      </c>
      <c r="D31" s="77" t="s">
        <v>663</v>
      </c>
      <c r="E31" s="77" t="s">
        <v>357</v>
      </c>
      <c r="F31" s="77" t="s">
        <v>88</v>
      </c>
      <c r="G31" s="77" t="s">
        <v>100</v>
      </c>
    </row>
    <row r="32" spans="2:7" x14ac:dyDescent="0.35">
      <c r="B32" s="81" t="s">
        <v>553</v>
      </c>
      <c r="C32" s="77" t="s">
        <v>64</v>
      </c>
      <c r="D32" s="77" t="s">
        <v>663</v>
      </c>
      <c r="E32" s="77" t="s">
        <v>358</v>
      </c>
      <c r="F32" s="77" t="s">
        <v>88</v>
      </c>
      <c r="G32" s="77">
        <v>4</v>
      </c>
    </row>
    <row r="33" spans="2:7" x14ac:dyDescent="0.35">
      <c r="B33" s="81" t="s">
        <v>554</v>
      </c>
      <c r="C33" s="77" t="s">
        <v>675</v>
      </c>
      <c r="D33" s="58" t="s">
        <v>478</v>
      </c>
      <c r="E33" s="58" t="s">
        <v>479</v>
      </c>
      <c r="F33" s="58" t="s">
        <v>104</v>
      </c>
      <c r="G33" s="58" t="s">
        <v>302</v>
      </c>
    </row>
    <row r="34" spans="2:7" x14ac:dyDescent="0.35">
      <c r="B34" s="81" t="s">
        <v>555</v>
      </c>
      <c r="C34" s="77" t="s">
        <v>675</v>
      </c>
      <c r="D34" s="58" t="s">
        <v>676</v>
      </c>
      <c r="E34" s="58" t="s">
        <v>480</v>
      </c>
      <c r="F34" s="58" t="s">
        <v>107</v>
      </c>
      <c r="G34" s="58" t="s">
        <v>87</v>
      </c>
    </row>
    <row r="35" spans="2:7" x14ac:dyDescent="0.35">
      <c r="B35" s="81" t="s">
        <v>556</v>
      </c>
      <c r="C35" s="77" t="s">
        <v>675</v>
      </c>
      <c r="D35" s="58" t="s">
        <v>677</v>
      </c>
      <c r="E35" s="58" t="s">
        <v>481</v>
      </c>
      <c r="F35" s="58" t="s">
        <v>114</v>
      </c>
      <c r="G35" s="58" t="s">
        <v>100</v>
      </c>
    </row>
    <row r="36" spans="2:7" x14ac:dyDescent="0.35">
      <c r="B36" s="81" t="s">
        <v>557</v>
      </c>
      <c r="C36" s="77" t="s">
        <v>675</v>
      </c>
      <c r="D36" s="58" t="s">
        <v>678</v>
      </c>
      <c r="E36" s="58" t="s">
        <v>482</v>
      </c>
      <c r="F36" s="58" t="s">
        <v>110</v>
      </c>
      <c r="G36" s="58" t="s">
        <v>87</v>
      </c>
    </row>
    <row r="37" spans="2:7" x14ac:dyDescent="0.35">
      <c r="B37" s="81" t="s">
        <v>534</v>
      </c>
      <c r="C37" s="77" t="s">
        <v>369</v>
      </c>
      <c r="D37" s="77" t="s">
        <v>682</v>
      </c>
      <c r="E37" s="77" t="s">
        <v>361</v>
      </c>
      <c r="F37" s="77" t="s">
        <v>123</v>
      </c>
      <c r="G37" s="79" t="s">
        <v>170</v>
      </c>
    </row>
    <row r="38" spans="2:7" x14ac:dyDescent="0.35">
      <c r="B38" s="81" t="s">
        <v>535</v>
      </c>
      <c r="C38" s="77" t="s">
        <v>369</v>
      </c>
      <c r="D38" s="77" t="s">
        <v>683</v>
      </c>
      <c r="E38" s="77" t="s">
        <v>362</v>
      </c>
      <c r="F38" s="77" t="s">
        <v>123</v>
      </c>
      <c r="G38" s="77" t="s">
        <v>100</v>
      </c>
    </row>
    <row r="39" spans="2:7" x14ac:dyDescent="0.35">
      <c r="B39" s="81" t="s">
        <v>536</v>
      </c>
      <c r="C39" s="77" t="s">
        <v>369</v>
      </c>
      <c r="D39" s="77" t="s">
        <v>681</v>
      </c>
      <c r="E39" s="77" t="s">
        <v>364</v>
      </c>
      <c r="F39" s="77" t="s">
        <v>120</v>
      </c>
      <c r="G39" s="77" t="s">
        <v>363</v>
      </c>
    </row>
    <row r="40" spans="2:7" x14ac:dyDescent="0.35">
      <c r="B40" s="81" t="s">
        <v>536</v>
      </c>
      <c r="C40" s="77" t="s">
        <v>369</v>
      </c>
      <c r="D40" s="77" t="s">
        <v>681</v>
      </c>
      <c r="E40" s="77" t="s">
        <v>364</v>
      </c>
      <c r="F40" s="77" t="s">
        <v>124</v>
      </c>
      <c r="G40" s="77" t="s">
        <v>363</v>
      </c>
    </row>
    <row r="41" spans="2:7" x14ac:dyDescent="0.35">
      <c r="B41" s="81" t="s">
        <v>537</v>
      </c>
      <c r="C41" s="77" t="s">
        <v>369</v>
      </c>
      <c r="D41" s="77" t="s">
        <v>664</v>
      </c>
      <c r="E41" s="77" t="s">
        <v>366</v>
      </c>
      <c r="F41" s="77" t="s">
        <v>120</v>
      </c>
      <c r="G41" s="77" t="s">
        <v>365</v>
      </c>
    </row>
    <row r="42" spans="2:7" x14ac:dyDescent="0.35">
      <c r="B42" s="81" t="s">
        <v>538</v>
      </c>
      <c r="C42" s="77" t="s">
        <v>369</v>
      </c>
      <c r="D42" s="77" t="s">
        <v>664</v>
      </c>
      <c r="E42" s="77" t="s">
        <v>367</v>
      </c>
      <c r="F42" s="77" t="s">
        <v>447</v>
      </c>
      <c r="G42" s="77" t="s">
        <v>302</v>
      </c>
    </row>
    <row r="43" spans="2:7" x14ac:dyDescent="0.35">
      <c r="B43" s="81" t="s">
        <v>538</v>
      </c>
      <c r="C43" s="77" t="s">
        <v>369</v>
      </c>
      <c r="D43" s="77" t="s">
        <v>664</v>
      </c>
      <c r="E43" s="77" t="s">
        <v>367</v>
      </c>
      <c r="F43" s="77" t="s">
        <v>124</v>
      </c>
      <c r="G43" s="77" t="s">
        <v>302</v>
      </c>
    </row>
    <row r="44" spans="2:7" x14ac:dyDescent="0.35">
      <c r="B44" s="81" t="s">
        <v>539</v>
      </c>
      <c r="C44" s="77" t="s">
        <v>369</v>
      </c>
      <c r="D44" s="77" t="s">
        <v>664</v>
      </c>
      <c r="E44" s="77" t="s">
        <v>368</v>
      </c>
      <c r="F44" s="77" t="s">
        <v>123</v>
      </c>
      <c r="G44" s="77">
        <v>5</v>
      </c>
    </row>
    <row r="45" spans="2:7" x14ac:dyDescent="0.35">
      <c r="B45" s="81" t="s">
        <v>505</v>
      </c>
      <c r="C45" s="78" t="s">
        <v>126</v>
      </c>
      <c r="D45" t="s">
        <v>665</v>
      </c>
      <c r="E45" t="s">
        <v>370</v>
      </c>
      <c r="F45" t="s">
        <v>495</v>
      </c>
      <c r="G45">
        <v>1</v>
      </c>
    </row>
    <row r="46" spans="2:7" x14ac:dyDescent="0.35">
      <c r="B46" s="81" t="s">
        <v>506</v>
      </c>
      <c r="C46" s="78" t="s">
        <v>126</v>
      </c>
      <c r="D46" t="s">
        <v>665</v>
      </c>
      <c r="E46" t="s">
        <v>371</v>
      </c>
      <c r="F46" t="s">
        <v>495</v>
      </c>
      <c r="G46">
        <v>1</v>
      </c>
    </row>
    <row r="47" spans="2:7" x14ac:dyDescent="0.35">
      <c r="B47" s="81" t="s">
        <v>507</v>
      </c>
      <c r="C47" s="78" t="s">
        <v>126</v>
      </c>
      <c r="D47" t="s">
        <v>665</v>
      </c>
      <c r="E47" t="s">
        <v>372</v>
      </c>
      <c r="F47" t="s">
        <v>495</v>
      </c>
      <c r="G47" t="s">
        <v>346</v>
      </c>
    </row>
    <row r="48" spans="2:7" x14ac:dyDescent="0.35">
      <c r="B48" s="81" t="s">
        <v>508</v>
      </c>
      <c r="C48" s="78" t="s">
        <v>126</v>
      </c>
      <c r="D48" t="s">
        <v>665</v>
      </c>
      <c r="E48" t="s">
        <v>373</v>
      </c>
      <c r="F48" t="s">
        <v>495</v>
      </c>
      <c r="G48" t="s">
        <v>84</v>
      </c>
    </row>
    <row r="49" spans="2:7" x14ac:dyDescent="0.35">
      <c r="B49" s="81" t="s">
        <v>509</v>
      </c>
      <c r="C49" s="78" t="s">
        <v>126</v>
      </c>
      <c r="D49" t="s">
        <v>665</v>
      </c>
      <c r="E49" t="s">
        <v>374</v>
      </c>
      <c r="F49" t="s">
        <v>143</v>
      </c>
      <c r="G49" t="s">
        <v>84</v>
      </c>
    </row>
    <row r="50" spans="2:7" x14ac:dyDescent="0.35">
      <c r="B50" s="81" t="s">
        <v>510</v>
      </c>
      <c r="C50" s="78" t="s">
        <v>126</v>
      </c>
      <c r="D50" t="s">
        <v>375</v>
      </c>
      <c r="E50" t="s">
        <v>376</v>
      </c>
      <c r="F50" t="s">
        <v>496</v>
      </c>
      <c r="G50">
        <v>1</v>
      </c>
    </row>
    <row r="51" spans="2:7" x14ac:dyDescent="0.35">
      <c r="B51" s="81" t="s">
        <v>511</v>
      </c>
      <c r="C51" s="78" t="s">
        <v>126</v>
      </c>
      <c r="D51" t="s">
        <v>666</v>
      </c>
      <c r="E51" t="s">
        <v>377</v>
      </c>
      <c r="F51" t="s">
        <v>137</v>
      </c>
      <c r="G51" t="s">
        <v>346</v>
      </c>
    </row>
    <row r="52" spans="2:7" x14ac:dyDescent="0.35">
      <c r="B52" s="81" t="s">
        <v>512</v>
      </c>
      <c r="C52" s="78" t="s">
        <v>126</v>
      </c>
      <c r="D52" t="s">
        <v>666</v>
      </c>
      <c r="E52" t="s">
        <v>378</v>
      </c>
      <c r="F52" t="s">
        <v>140</v>
      </c>
      <c r="G52" t="s">
        <v>100</v>
      </c>
    </row>
    <row r="53" spans="2:7" x14ac:dyDescent="0.35">
      <c r="B53" s="81" t="s">
        <v>513</v>
      </c>
      <c r="C53" s="78" t="s">
        <v>126</v>
      </c>
      <c r="D53" t="s">
        <v>666</v>
      </c>
      <c r="E53" t="s">
        <v>379</v>
      </c>
      <c r="F53" t="s">
        <v>129</v>
      </c>
      <c r="G53" t="s">
        <v>84</v>
      </c>
    </row>
    <row r="54" spans="2:7" x14ac:dyDescent="0.35">
      <c r="B54" s="81" t="s">
        <v>514</v>
      </c>
      <c r="C54" s="78" t="s">
        <v>126</v>
      </c>
      <c r="D54" t="s">
        <v>680</v>
      </c>
      <c r="E54" t="s">
        <v>381</v>
      </c>
      <c r="F54" t="s">
        <v>137</v>
      </c>
      <c r="G54" t="s">
        <v>380</v>
      </c>
    </row>
    <row r="55" spans="2:7" x14ac:dyDescent="0.35">
      <c r="B55" s="81" t="s">
        <v>515</v>
      </c>
      <c r="C55" s="77" t="s">
        <v>386</v>
      </c>
      <c r="D55" s="77" t="s">
        <v>649</v>
      </c>
      <c r="E55" s="77" t="s">
        <v>382</v>
      </c>
      <c r="F55" s="77" t="s">
        <v>149</v>
      </c>
      <c r="G55" s="77">
        <v>1</v>
      </c>
    </row>
    <row r="56" spans="2:7" x14ac:dyDescent="0.35">
      <c r="B56" s="81" t="s">
        <v>516</v>
      </c>
      <c r="C56" s="77" t="s">
        <v>386</v>
      </c>
      <c r="D56" s="77" t="s">
        <v>650</v>
      </c>
      <c r="E56" s="77" t="s">
        <v>383</v>
      </c>
      <c r="F56" s="77" t="s">
        <v>149</v>
      </c>
      <c r="G56" s="77">
        <v>1</v>
      </c>
    </row>
    <row r="57" spans="2:7" x14ac:dyDescent="0.35">
      <c r="B57" s="81" t="s">
        <v>517</v>
      </c>
      <c r="C57" s="77" t="s">
        <v>386</v>
      </c>
      <c r="D57" s="77" t="s">
        <v>650</v>
      </c>
      <c r="E57" s="77" t="s">
        <v>384</v>
      </c>
      <c r="F57" s="77" t="s">
        <v>149</v>
      </c>
      <c r="G57" s="79" t="s">
        <v>170</v>
      </c>
    </row>
    <row r="58" spans="2:7" x14ac:dyDescent="0.35">
      <c r="B58" s="81" t="s">
        <v>518</v>
      </c>
      <c r="C58" s="77" t="s">
        <v>386</v>
      </c>
      <c r="D58" s="77" t="s">
        <v>650</v>
      </c>
      <c r="E58" s="77" t="s">
        <v>385</v>
      </c>
      <c r="F58" s="77" t="s">
        <v>149</v>
      </c>
      <c r="G58" s="77">
        <v>5</v>
      </c>
    </row>
    <row r="59" spans="2:7" x14ac:dyDescent="0.35">
      <c r="B59" s="81" t="s">
        <v>519</v>
      </c>
      <c r="C59" s="77" t="s">
        <v>152</v>
      </c>
      <c r="D59" s="77" t="s">
        <v>679</v>
      </c>
      <c r="E59" s="77" t="s">
        <v>388</v>
      </c>
      <c r="F59" s="77" t="s">
        <v>389</v>
      </c>
      <c r="G59" s="77" t="s">
        <v>387</v>
      </c>
    </row>
    <row r="60" spans="2:7" x14ac:dyDescent="0.35">
      <c r="B60" s="81" t="s">
        <v>520</v>
      </c>
      <c r="C60" s="77" t="s">
        <v>152</v>
      </c>
      <c r="D60" s="77" t="s">
        <v>651</v>
      </c>
      <c r="E60" s="77" t="s">
        <v>390</v>
      </c>
      <c r="F60" s="77" t="s">
        <v>155</v>
      </c>
      <c r="G60" s="77" t="s">
        <v>154</v>
      </c>
    </row>
    <row r="61" spans="2:7" x14ac:dyDescent="0.35">
      <c r="B61" s="81" t="s">
        <v>521</v>
      </c>
      <c r="C61" s="77" t="s">
        <v>152</v>
      </c>
      <c r="D61" s="77" t="s">
        <v>651</v>
      </c>
      <c r="E61" s="77" t="s">
        <v>391</v>
      </c>
      <c r="F61" s="77" t="s">
        <v>163</v>
      </c>
      <c r="G61" s="77">
        <v>1</v>
      </c>
    </row>
    <row r="62" spans="2:7" x14ac:dyDescent="0.35">
      <c r="B62" s="81" t="s">
        <v>522</v>
      </c>
      <c r="C62" s="77" t="s">
        <v>152</v>
      </c>
      <c r="D62" s="77" t="s">
        <v>651</v>
      </c>
      <c r="E62" s="77" t="s">
        <v>392</v>
      </c>
      <c r="F62" s="77" t="s">
        <v>163</v>
      </c>
      <c r="G62" s="77" t="s">
        <v>100</v>
      </c>
    </row>
    <row r="63" spans="2:7" x14ac:dyDescent="0.35">
      <c r="B63" s="81" t="s">
        <v>523</v>
      </c>
      <c r="C63" s="77" t="s">
        <v>152</v>
      </c>
      <c r="D63" s="77" t="s">
        <v>651</v>
      </c>
      <c r="E63" s="77" t="s">
        <v>393</v>
      </c>
      <c r="F63" s="77" t="s">
        <v>163</v>
      </c>
      <c r="G63" s="77" t="s">
        <v>87</v>
      </c>
    </row>
    <row r="64" spans="2:7" x14ac:dyDescent="0.35">
      <c r="B64" s="81" t="s">
        <v>524</v>
      </c>
      <c r="C64" s="77" t="s">
        <v>152</v>
      </c>
      <c r="D64" s="77" t="s">
        <v>651</v>
      </c>
      <c r="E64" s="77" t="s">
        <v>394</v>
      </c>
      <c r="F64" s="77" t="s">
        <v>163</v>
      </c>
      <c r="G64" s="77" t="s">
        <v>55</v>
      </c>
    </row>
    <row r="65" spans="2:7" x14ac:dyDescent="0.35">
      <c r="B65" s="81" t="s">
        <v>525</v>
      </c>
      <c r="C65" s="77" t="s">
        <v>152</v>
      </c>
      <c r="D65" s="77" t="s">
        <v>651</v>
      </c>
      <c r="E65" s="77" t="s">
        <v>395</v>
      </c>
      <c r="F65" s="77" t="s">
        <v>163</v>
      </c>
      <c r="G65" s="77">
        <v>2</v>
      </c>
    </row>
    <row r="66" spans="2:7" x14ac:dyDescent="0.35">
      <c r="B66" s="81" t="s">
        <v>526</v>
      </c>
      <c r="C66" s="77" t="s">
        <v>152</v>
      </c>
      <c r="D66" s="77" t="s">
        <v>652</v>
      </c>
      <c r="E66" s="77" t="s">
        <v>396</v>
      </c>
      <c r="F66" s="77" t="s">
        <v>161</v>
      </c>
      <c r="G66" s="77">
        <v>1</v>
      </c>
    </row>
    <row r="67" spans="2:7" x14ac:dyDescent="0.35">
      <c r="B67" s="81" t="s">
        <v>527</v>
      </c>
      <c r="C67" s="77" t="s">
        <v>152</v>
      </c>
      <c r="D67" s="77" t="s">
        <v>652</v>
      </c>
      <c r="E67" s="77" t="s">
        <v>397</v>
      </c>
      <c r="F67" s="77" t="s">
        <v>159</v>
      </c>
      <c r="G67" s="77" t="s">
        <v>346</v>
      </c>
    </row>
    <row r="68" spans="2:7" x14ac:dyDescent="0.35">
      <c r="B68" s="81" t="s">
        <v>528</v>
      </c>
      <c r="C68" s="77" t="s">
        <v>152</v>
      </c>
      <c r="D68" s="77" t="s">
        <v>652</v>
      </c>
      <c r="E68" s="77" t="s">
        <v>399</v>
      </c>
      <c r="F68" s="77" t="s">
        <v>163</v>
      </c>
      <c r="G68" s="77" t="s">
        <v>398</v>
      </c>
    </row>
    <row r="69" spans="2:7" x14ac:dyDescent="0.35">
      <c r="B69" s="81" t="s">
        <v>529</v>
      </c>
      <c r="C69" s="77" t="s">
        <v>152</v>
      </c>
      <c r="D69" s="77" t="s">
        <v>653</v>
      </c>
      <c r="E69" s="77" t="s">
        <v>400</v>
      </c>
      <c r="F69" s="77" t="s">
        <v>163</v>
      </c>
      <c r="G69" s="77" t="s">
        <v>346</v>
      </c>
    </row>
    <row r="70" spans="2:7" x14ac:dyDescent="0.35">
      <c r="B70" s="81" t="s">
        <v>530</v>
      </c>
      <c r="C70" s="77" t="s">
        <v>152</v>
      </c>
      <c r="D70" s="77" t="s">
        <v>653</v>
      </c>
      <c r="E70" s="77" t="s">
        <v>401</v>
      </c>
      <c r="F70" s="77" t="s">
        <v>163</v>
      </c>
      <c r="G70" s="77" t="s">
        <v>87</v>
      </c>
    </row>
    <row r="71" spans="2:7" x14ac:dyDescent="0.35">
      <c r="B71" s="81" t="s">
        <v>531</v>
      </c>
      <c r="C71" s="77" t="s">
        <v>152</v>
      </c>
      <c r="D71" s="77" t="s">
        <v>653</v>
      </c>
      <c r="E71" s="77" t="s">
        <v>402</v>
      </c>
      <c r="F71" s="77" t="s">
        <v>163</v>
      </c>
      <c r="G71" s="77" t="s">
        <v>87</v>
      </c>
    </row>
    <row r="72" spans="2:7" x14ac:dyDescent="0.35">
      <c r="B72" s="81" t="s">
        <v>532</v>
      </c>
      <c r="C72" s="77" t="s">
        <v>292</v>
      </c>
      <c r="D72" s="77" t="s">
        <v>654</v>
      </c>
      <c r="E72" s="77" t="s">
        <v>403</v>
      </c>
      <c r="F72" s="77" t="s">
        <v>166</v>
      </c>
      <c r="G72" s="79" t="s">
        <v>170</v>
      </c>
    </row>
    <row r="73" spans="2:7" x14ac:dyDescent="0.35">
      <c r="B73" s="81" t="s">
        <v>533</v>
      </c>
      <c r="C73" s="77" t="s">
        <v>292</v>
      </c>
      <c r="D73" s="77" t="s">
        <v>654</v>
      </c>
      <c r="E73" s="77" t="s">
        <v>404</v>
      </c>
      <c r="F73" s="77" t="s">
        <v>166</v>
      </c>
      <c r="G73" s="77">
        <v>5</v>
      </c>
    </row>
  </sheetData>
  <customSheetViews>
    <customSheetView guid="{8E7A659F-1F78-41E1-A901-E72DF8119CBB}" state="hidden">
      <selection activeCell="I28" sqref="I28"/>
      <pageMargins left="0.7" right="0.7" top="0.75" bottom="0.75" header="0.3" footer="0.3"/>
    </customSheetView>
    <customSheetView guid="{12AE7722-B0A3-4C2A-98B5-2DE188FD685E}" state="hidden">
      <selection activeCell="I28" sqref="I28"/>
      <pageMargins left="0.7" right="0.7" top="0.75" bottom="0.75" header="0.3" footer="0.3"/>
    </customSheetView>
    <customSheetView guid="{04AB7A58-4366-4A28-AC89-CED3F78B7D40}" state="hidden">
      <selection activeCell="I28" sqref="I28"/>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84"/>
  <sheetViews>
    <sheetView topLeftCell="B3" workbookViewId="0">
      <selection activeCell="B36" sqref="B36"/>
    </sheetView>
  </sheetViews>
  <sheetFormatPr defaultRowHeight="14.5" x14ac:dyDescent="0.35"/>
  <cols>
    <col min="2" max="2" width="24.1796875" bestFit="1" customWidth="1"/>
    <col min="3" max="3" width="15.81640625" customWidth="1"/>
    <col min="4" max="5" width="11.453125" customWidth="1"/>
    <col min="6" max="6" width="38.26953125" customWidth="1"/>
    <col min="7" max="7" width="11.453125" customWidth="1"/>
    <col min="8" max="8" width="11.453125" hidden="1" customWidth="1"/>
    <col min="9" max="9" width="2.1796875" hidden="1" customWidth="1"/>
    <col min="10" max="10" width="7.26953125" hidden="1" customWidth="1"/>
    <col min="11" max="11" width="4" hidden="1" customWidth="1"/>
    <col min="12" max="12" width="2.1796875" hidden="1" customWidth="1"/>
    <col min="13" max="14" width="7" hidden="1" customWidth="1"/>
    <col min="15" max="15" width="15.1796875" style="29" bestFit="1" customWidth="1"/>
    <col min="16" max="16" width="10" style="29" customWidth="1"/>
    <col min="17" max="17" width="7" style="29" customWidth="1"/>
    <col min="18" max="18" width="7.7265625" style="29" customWidth="1"/>
    <col min="19" max="19" width="8.54296875" style="29" customWidth="1"/>
    <col min="20" max="20" width="18.26953125" style="29" bestFit="1" customWidth="1"/>
    <col min="21" max="21" width="7.453125" style="29" customWidth="1"/>
    <col min="22" max="22" width="11.7265625" style="29" bestFit="1" customWidth="1"/>
    <col min="23" max="23" width="4.26953125" bestFit="1" customWidth="1"/>
    <col min="24" max="24" width="5.81640625" bestFit="1" customWidth="1"/>
    <col min="25" max="27" width="4" bestFit="1" customWidth="1"/>
    <col min="28" max="32" width="4.7265625" bestFit="1" customWidth="1"/>
    <col min="33" max="37" width="4.1796875" bestFit="1" customWidth="1"/>
    <col min="38" max="39" width="4" bestFit="1" customWidth="1"/>
    <col min="40" max="40" width="5.81640625" bestFit="1" customWidth="1"/>
    <col min="41" max="41" width="4.26953125" bestFit="1" customWidth="1"/>
    <col min="42" max="43" width="4.81640625" bestFit="1" customWidth="1"/>
    <col min="44" max="45" width="6.7265625" bestFit="1" customWidth="1"/>
    <col min="46" max="49" width="4.81640625" bestFit="1" customWidth="1"/>
    <col min="50" max="51" width="6.7265625" bestFit="1" customWidth="1"/>
    <col min="52" max="52" width="4.81640625" bestFit="1" customWidth="1"/>
    <col min="53" max="54" width="6.7265625" bestFit="1" customWidth="1"/>
    <col min="55" max="55" width="4.81640625" bestFit="1" customWidth="1"/>
  </cols>
  <sheetData>
    <row r="1" spans="1:22" ht="116" x14ac:dyDescent="0.35">
      <c r="P1" s="29" t="s">
        <v>855</v>
      </c>
    </row>
    <row r="2" spans="1:22" x14ac:dyDescent="0.35">
      <c r="O2" s="29">
        <f ca="1">COUNTA(OFFSET($O$3,1,MATCH(Milestone_ReportingTool!$A2,$O$3:$V$3,0)-1,15))</f>
        <v>10</v>
      </c>
    </row>
    <row r="3" spans="1:22" ht="32.25" customHeight="1" x14ac:dyDescent="0.35">
      <c r="F3" s="37" t="s">
        <v>852</v>
      </c>
      <c r="O3" s="245" t="s">
        <v>64</v>
      </c>
      <c r="P3" s="246" t="s">
        <v>152</v>
      </c>
      <c r="Q3" s="246" t="s">
        <v>116</v>
      </c>
      <c r="R3" s="246" t="s">
        <v>126</v>
      </c>
      <c r="S3" s="246" t="s">
        <v>101</v>
      </c>
      <c r="T3" s="246" t="s">
        <v>146</v>
      </c>
      <c r="U3" s="246" t="s">
        <v>7</v>
      </c>
      <c r="V3" s="247" t="s">
        <v>164</v>
      </c>
    </row>
    <row r="4" spans="1:22" x14ac:dyDescent="0.35">
      <c r="B4" s="88" t="s">
        <v>846</v>
      </c>
      <c r="D4" t="s">
        <v>847</v>
      </c>
      <c r="F4" s="71" t="s">
        <v>70</v>
      </c>
      <c r="O4" s="248" t="s">
        <v>856</v>
      </c>
      <c r="P4" s="248" t="s">
        <v>857</v>
      </c>
      <c r="Q4" s="248" t="s">
        <v>858</v>
      </c>
      <c r="R4" s="248" t="s">
        <v>859</v>
      </c>
      <c r="S4" s="248" t="s">
        <v>860</v>
      </c>
      <c r="T4" s="248" t="s">
        <v>861</v>
      </c>
      <c r="U4" s="248" t="s">
        <v>862</v>
      </c>
      <c r="V4" s="248" t="s">
        <v>854</v>
      </c>
    </row>
    <row r="5" spans="1:22" x14ac:dyDescent="0.35">
      <c r="A5" t="s">
        <v>423</v>
      </c>
      <c r="B5" s="71" t="s">
        <v>64</v>
      </c>
      <c r="D5" s="71" t="s">
        <v>430</v>
      </c>
      <c r="F5" s="71" t="s">
        <v>97</v>
      </c>
      <c r="O5" s="248" t="s">
        <v>430</v>
      </c>
      <c r="P5" s="98" t="s">
        <v>774</v>
      </c>
      <c r="Q5" s="98" t="s">
        <v>440</v>
      </c>
      <c r="R5" s="98" t="s">
        <v>490</v>
      </c>
      <c r="S5" s="98" t="s">
        <v>483</v>
      </c>
      <c r="T5" s="98" t="s">
        <v>442</v>
      </c>
      <c r="U5" s="98" t="s">
        <v>634</v>
      </c>
      <c r="V5" s="249" t="s">
        <v>439</v>
      </c>
    </row>
    <row r="6" spans="1:22" x14ac:dyDescent="0.35">
      <c r="A6" t="s">
        <v>425</v>
      </c>
      <c r="B6" s="71" t="s">
        <v>152</v>
      </c>
      <c r="D6" s="71" t="s">
        <v>771</v>
      </c>
      <c r="F6" s="71" t="s">
        <v>10</v>
      </c>
      <c r="O6" s="248" t="s">
        <v>771</v>
      </c>
      <c r="P6" s="98" t="s">
        <v>436</v>
      </c>
      <c r="Q6" s="98" t="s">
        <v>441</v>
      </c>
      <c r="R6" s="98" t="s">
        <v>491</v>
      </c>
      <c r="S6" s="98" t="s">
        <v>484</v>
      </c>
      <c r="T6" s="39"/>
      <c r="U6" s="98" t="s">
        <v>429</v>
      </c>
      <c r="V6" s="250"/>
    </row>
    <row r="7" spans="1:22" x14ac:dyDescent="0.35">
      <c r="A7" t="s">
        <v>424</v>
      </c>
      <c r="B7" s="71" t="s">
        <v>116</v>
      </c>
      <c r="D7" s="71" t="s">
        <v>431</v>
      </c>
      <c r="F7" s="71" t="s">
        <v>52</v>
      </c>
      <c r="O7" s="248" t="s">
        <v>431</v>
      </c>
      <c r="P7" s="98" t="s">
        <v>437</v>
      </c>
      <c r="Q7" s="98" t="s">
        <v>776</v>
      </c>
      <c r="R7" s="98" t="s">
        <v>492</v>
      </c>
      <c r="S7" s="98" t="s">
        <v>485</v>
      </c>
      <c r="T7" s="39"/>
      <c r="U7" s="98" t="s">
        <v>777</v>
      </c>
      <c r="V7" s="250"/>
    </row>
    <row r="8" spans="1:22" x14ac:dyDescent="0.35">
      <c r="A8" t="s">
        <v>426</v>
      </c>
      <c r="B8" s="71" t="s">
        <v>126</v>
      </c>
      <c r="D8" s="71" t="s">
        <v>772</v>
      </c>
      <c r="F8" s="71" t="s">
        <v>61</v>
      </c>
      <c r="O8" s="248" t="s">
        <v>772</v>
      </c>
      <c r="P8" s="98" t="s">
        <v>438</v>
      </c>
      <c r="Q8" s="39"/>
      <c r="R8" s="98" t="s">
        <v>493</v>
      </c>
      <c r="S8" s="98" t="s">
        <v>486</v>
      </c>
      <c r="T8" s="39"/>
      <c r="U8" s="98" t="s">
        <v>778</v>
      </c>
      <c r="V8" s="250"/>
    </row>
    <row r="9" spans="1:22" x14ac:dyDescent="0.35">
      <c r="A9" t="s">
        <v>428</v>
      </c>
      <c r="B9" s="71" t="s">
        <v>101</v>
      </c>
      <c r="D9" s="71" t="s">
        <v>432</v>
      </c>
      <c r="F9" s="71" t="s">
        <v>37</v>
      </c>
      <c r="O9" s="248" t="s">
        <v>432</v>
      </c>
      <c r="P9" s="98" t="s">
        <v>775</v>
      </c>
      <c r="Q9" s="39"/>
      <c r="R9" s="98" t="s">
        <v>494</v>
      </c>
      <c r="S9" s="39"/>
      <c r="T9" s="39"/>
      <c r="U9" s="98" t="s">
        <v>443</v>
      </c>
      <c r="V9" s="250"/>
    </row>
    <row r="10" spans="1:22" x14ac:dyDescent="0.35">
      <c r="A10" t="s">
        <v>782</v>
      </c>
      <c r="B10" s="71" t="s">
        <v>146</v>
      </c>
      <c r="D10" s="71" t="s">
        <v>773</v>
      </c>
      <c r="F10" s="71" t="s">
        <v>57</v>
      </c>
      <c r="O10" s="248" t="s">
        <v>773</v>
      </c>
      <c r="P10" s="39"/>
      <c r="Q10" s="39"/>
      <c r="R10" s="39"/>
      <c r="S10" s="39"/>
      <c r="T10" s="39"/>
      <c r="U10" s="98" t="s">
        <v>455</v>
      </c>
      <c r="V10" s="250"/>
    </row>
    <row r="11" spans="1:22" x14ac:dyDescent="0.35">
      <c r="A11" t="s">
        <v>781</v>
      </c>
      <c r="B11" s="71" t="s">
        <v>7</v>
      </c>
      <c r="D11" s="71" t="s">
        <v>433</v>
      </c>
      <c r="F11" s="71" t="s">
        <v>848</v>
      </c>
      <c r="O11" s="248" t="s">
        <v>433</v>
      </c>
      <c r="P11" s="39"/>
      <c r="Q11" s="39"/>
      <c r="R11" s="39"/>
      <c r="S11" s="39"/>
      <c r="T11" s="39"/>
      <c r="U11" s="98" t="s">
        <v>444</v>
      </c>
      <c r="V11" s="250"/>
    </row>
    <row r="12" spans="1:22" x14ac:dyDescent="0.35">
      <c r="A12" t="s">
        <v>427</v>
      </c>
      <c r="B12" s="71" t="s">
        <v>164</v>
      </c>
      <c r="D12" s="71" t="s">
        <v>434</v>
      </c>
      <c r="F12" s="71" t="s">
        <v>130</v>
      </c>
      <c r="O12" s="248" t="s">
        <v>434</v>
      </c>
      <c r="P12" s="39"/>
      <c r="Q12" s="39"/>
      <c r="R12" s="39"/>
      <c r="S12" s="39"/>
      <c r="T12" s="39"/>
      <c r="U12" s="98" t="s">
        <v>445</v>
      </c>
      <c r="V12" s="250"/>
    </row>
    <row r="13" spans="1:22" x14ac:dyDescent="0.35">
      <c r="D13" s="71" t="s">
        <v>435</v>
      </c>
      <c r="F13" s="71" t="s">
        <v>156</v>
      </c>
      <c r="O13" s="248" t="s">
        <v>435</v>
      </c>
      <c r="P13" s="39"/>
      <c r="Q13" s="39"/>
      <c r="R13" s="39"/>
      <c r="S13" s="39"/>
      <c r="T13" s="39"/>
      <c r="U13" s="98" t="s">
        <v>779</v>
      </c>
      <c r="V13" s="250"/>
    </row>
    <row r="14" spans="1:22" x14ac:dyDescent="0.35">
      <c r="D14" s="71" t="s">
        <v>774</v>
      </c>
      <c r="F14" s="71" t="s">
        <v>851</v>
      </c>
      <c r="O14" s="251"/>
      <c r="P14" s="39"/>
      <c r="Q14" s="39"/>
      <c r="R14" s="39"/>
      <c r="S14" s="39"/>
      <c r="T14" s="39"/>
      <c r="U14" s="98" t="s">
        <v>780</v>
      </c>
      <c r="V14" s="250"/>
    </row>
    <row r="15" spans="1:22" x14ac:dyDescent="0.35">
      <c r="B15" s="220" t="s">
        <v>843</v>
      </c>
      <c r="D15" s="71" t="s">
        <v>436</v>
      </c>
      <c r="F15" s="71" t="s">
        <v>849</v>
      </c>
      <c r="O15" s="251"/>
      <c r="P15" s="39"/>
      <c r="Q15" s="39"/>
      <c r="R15" s="39"/>
      <c r="S15" s="39"/>
      <c r="T15" s="39"/>
      <c r="U15" s="98" t="s">
        <v>48</v>
      </c>
      <c r="V15" s="250"/>
    </row>
    <row r="16" spans="1:22" x14ac:dyDescent="0.35">
      <c r="B16" t="s">
        <v>785</v>
      </c>
      <c r="D16" s="71" t="s">
        <v>437</v>
      </c>
      <c r="F16" s="71" t="s">
        <v>850</v>
      </c>
      <c r="O16" s="251"/>
      <c r="P16" s="39"/>
      <c r="Q16" s="39"/>
      <c r="R16" s="39"/>
      <c r="S16" s="39"/>
      <c r="T16" s="39"/>
      <c r="U16" s="98" t="s">
        <v>51</v>
      </c>
      <c r="V16" s="250"/>
    </row>
    <row r="17" spans="2:22" x14ac:dyDescent="0.35">
      <c r="B17" t="s">
        <v>696</v>
      </c>
      <c r="D17" s="71" t="s">
        <v>438</v>
      </c>
      <c r="F17" s="71" t="s">
        <v>89</v>
      </c>
      <c r="O17" s="251"/>
      <c r="P17" s="39"/>
      <c r="Q17" s="39"/>
      <c r="R17" s="39"/>
      <c r="S17" s="39"/>
      <c r="T17" s="39"/>
      <c r="U17" s="98" t="s">
        <v>56</v>
      </c>
      <c r="V17" s="255"/>
    </row>
    <row r="18" spans="2:22" x14ac:dyDescent="0.35">
      <c r="B18" t="s">
        <v>699</v>
      </c>
      <c r="D18" s="71" t="s">
        <v>775</v>
      </c>
      <c r="F18" s="71" t="s">
        <v>111</v>
      </c>
      <c r="O18" s="252"/>
      <c r="P18" s="253"/>
      <c r="Q18" s="253"/>
      <c r="R18" s="253"/>
      <c r="S18" s="253"/>
      <c r="T18" s="253"/>
      <c r="U18" s="254" t="s">
        <v>60</v>
      </c>
    </row>
    <row r="19" spans="2:22" ht="29" x14ac:dyDescent="0.35">
      <c r="B19" t="s">
        <v>697</v>
      </c>
      <c r="D19" s="71" t="s">
        <v>490</v>
      </c>
      <c r="F19" s="71" t="s">
        <v>125</v>
      </c>
      <c r="O19" s="29" t="s">
        <v>853</v>
      </c>
    </row>
    <row r="20" spans="2:22" x14ac:dyDescent="0.35">
      <c r="B20" t="s">
        <v>698</v>
      </c>
      <c r="D20" s="71" t="s">
        <v>491</v>
      </c>
      <c r="F20" s="71" t="s">
        <v>150</v>
      </c>
    </row>
    <row r="21" spans="2:22" x14ac:dyDescent="0.35">
      <c r="B21" t="s">
        <v>700</v>
      </c>
      <c r="D21" s="71" t="s">
        <v>492</v>
      </c>
    </row>
    <row r="22" spans="2:22" x14ac:dyDescent="0.35">
      <c r="B22" t="s">
        <v>786</v>
      </c>
      <c r="D22" s="71" t="s">
        <v>493</v>
      </c>
    </row>
    <row r="23" spans="2:22" x14ac:dyDescent="0.35">
      <c r="D23" s="71" t="s">
        <v>494</v>
      </c>
    </row>
    <row r="24" spans="2:22" x14ac:dyDescent="0.35">
      <c r="D24" s="71" t="s">
        <v>483</v>
      </c>
    </row>
    <row r="25" spans="2:22" x14ac:dyDescent="0.35">
      <c r="B25" s="37" t="s">
        <v>882</v>
      </c>
      <c r="D25" s="71" t="s">
        <v>484</v>
      </c>
    </row>
    <row r="26" spans="2:22" x14ac:dyDescent="0.35">
      <c r="B26" t="s">
        <v>839</v>
      </c>
      <c r="D26" s="71" t="s">
        <v>485</v>
      </c>
    </row>
    <row r="27" spans="2:22" x14ac:dyDescent="0.35">
      <c r="B27" t="s">
        <v>840</v>
      </c>
      <c r="D27" s="71" t="s">
        <v>486</v>
      </c>
    </row>
    <row r="28" spans="2:22" x14ac:dyDescent="0.35">
      <c r="B28" t="s">
        <v>841</v>
      </c>
      <c r="D28" s="71" t="s">
        <v>439</v>
      </c>
    </row>
    <row r="29" spans="2:22" x14ac:dyDescent="0.35">
      <c r="B29" t="s">
        <v>1073</v>
      </c>
      <c r="D29" s="71" t="s">
        <v>440</v>
      </c>
    </row>
    <row r="30" spans="2:22" x14ac:dyDescent="0.35">
      <c r="D30" s="71" t="s">
        <v>441</v>
      </c>
    </row>
    <row r="31" spans="2:22" x14ac:dyDescent="0.35">
      <c r="B31" s="37" t="s">
        <v>845</v>
      </c>
      <c r="D31" s="71" t="s">
        <v>776</v>
      </c>
    </row>
    <row r="32" spans="2:22" x14ac:dyDescent="0.35">
      <c r="B32" t="s">
        <v>601</v>
      </c>
      <c r="D32" s="71" t="s">
        <v>442</v>
      </c>
    </row>
    <row r="33" spans="2:4" x14ac:dyDescent="0.35">
      <c r="B33" t="s">
        <v>602</v>
      </c>
      <c r="D33" s="71" t="s">
        <v>634</v>
      </c>
    </row>
    <row r="34" spans="2:4" x14ac:dyDescent="0.35">
      <c r="B34" t="s">
        <v>604</v>
      </c>
      <c r="D34" s="71" t="s">
        <v>429</v>
      </c>
    </row>
    <row r="35" spans="2:4" x14ac:dyDescent="0.35">
      <c r="B35" t="s">
        <v>603</v>
      </c>
      <c r="D35" s="71" t="s">
        <v>777</v>
      </c>
    </row>
    <row r="36" spans="2:4" x14ac:dyDescent="0.35">
      <c r="D36" s="71" t="s">
        <v>778</v>
      </c>
    </row>
    <row r="37" spans="2:4" x14ac:dyDescent="0.35">
      <c r="D37" s="71" t="s">
        <v>443</v>
      </c>
    </row>
    <row r="38" spans="2:4" x14ac:dyDescent="0.35">
      <c r="D38" s="71" t="s">
        <v>455</v>
      </c>
    </row>
    <row r="39" spans="2:4" x14ac:dyDescent="0.35">
      <c r="D39" s="71" t="s">
        <v>444</v>
      </c>
    </row>
    <row r="40" spans="2:4" x14ac:dyDescent="0.35">
      <c r="D40" s="71" t="s">
        <v>445</v>
      </c>
    </row>
    <row r="41" spans="2:4" x14ac:dyDescent="0.35">
      <c r="D41" s="71" t="s">
        <v>779</v>
      </c>
    </row>
    <row r="42" spans="2:4" x14ac:dyDescent="0.35">
      <c r="D42" s="71" t="s">
        <v>780</v>
      </c>
    </row>
    <row r="43" spans="2:4" x14ac:dyDescent="0.35">
      <c r="D43" s="71" t="s">
        <v>48</v>
      </c>
    </row>
    <row r="44" spans="2:4" x14ac:dyDescent="0.35">
      <c r="D44" s="71" t="s">
        <v>51</v>
      </c>
    </row>
    <row r="45" spans="2:4" x14ac:dyDescent="0.35">
      <c r="D45" s="71" t="s">
        <v>56</v>
      </c>
    </row>
    <row r="46" spans="2:4" x14ac:dyDescent="0.35">
      <c r="D46" s="71" t="s">
        <v>60</v>
      </c>
    </row>
    <row r="52" spans="1:3" x14ac:dyDescent="0.35">
      <c r="A52" s="37" t="s">
        <v>783</v>
      </c>
      <c r="B52" s="37" t="s">
        <v>847</v>
      </c>
      <c r="C52" s="37" t="s">
        <v>6</v>
      </c>
    </row>
    <row r="53" spans="1:3" x14ac:dyDescent="0.35">
      <c r="A53" s="220" t="s">
        <v>64</v>
      </c>
      <c r="B53" s="220" t="s">
        <v>430</v>
      </c>
      <c r="C53" s="71" t="s">
        <v>71</v>
      </c>
    </row>
    <row r="54" spans="1:3" x14ac:dyDescent="0.35">
      <c r="A54" s="220" t="s">
        <v>64</v>
      </c>
      <c r="B54" s="220" t="s">
        <v>771</v>
      </c>
      <c r="C54" s="71" t="s">
        <v>74</v>
      </c>
    </row>
    <row r="55" spans="1:3" x14ac:dyDescent="0.35">
      <c r="A55" s="220" t="s">
        <v>64</v>
      </c>
      <c r="B55" s="220" t="s">
        <v>431</v>
      </c>
      <c r="C55" s="71" t="s">
        <v>76</v>
      </c>
    </row>
    <row r="56" spans="1:3" x14ac:dyDescent="0.35">
      <c r="A56" s="220" t="s">
        <v>64</v>
      </c>
      <c r="B56" s="220" t="s">
        <v>772</v>
      </c>
      <c r="C56" s="71" t="s">
        <v>79</v>
      </c>
    </row>
    <row r="57" spans="1:3" x14ac:dyDescent="0.35">
      <c r="A57" s="220" t="s">
        <v>64</v>
      </c>
      <c r="B57" s="220" t="s">
        <v>432</v>
      </c>
      <c r="C57" s="71" t="s">
        <v>82</v>
      </c>
    </row>
    <row r="58" spans="1:3" x14ac:dyDescent="0.35">
      <c r="A58" s="220" t="s">
        <v>64</v>
      </c>
      <c r="B58" s="220" t="s">
        <v>773</v>
      </c>
      <c r="C58" s="71" t="s">
        <v>86</v>
      </c>
    </row>
    <row r="59" spans="1:3" x14ac:dyDescent="0.35">
      <c r="A59" s="220" t="s">
        <v>64</v>
      </c>
      <c r="B59" s="220" t="s">
        <v>433</v>
      </c>
      <c r="C59" s="71" t="s">
        <v>90</v>
      </c>
    </row>
    <row r="60" spans="1:3" x14ac:dyDescent="0.35">
      <c r="A60" s="220" t="s">
        <v>64</v>
      </c>
      <c r="B60" s="220" t="s">
        <v>434</v>
      </c>
      <c r="C60" s="71" t="s">
        <v>93</v>
      </c>
    </row>
    <row r="61" spans="1:3" x14ac:dyDescent="0.35">
      <c r="A61" s="220" t="s">
        <v>64</v>
      </c>
      <c r="B61" s="220" t="s">
        <v>435</v>
      </c>
      <c r="C61" s="71" t="s">
        <v>98</v>
      </c>
    </row>
    <row r="62" spans="1:3" x14ac:dyDescent="0.35">
      <c r="A62" s="220" t="s">
        <v>152</v>
      </c>
      <c r="B62" s="220" t="s">
        <v>774</v>
      </c>
      <c r="C62" s="71" t="s">
        <v>157</v>
      </c>
    </row>
    <row r="63" spans="1:3" x14ac:dyDescent="0.35">
      <c r="A63" s="220" t="s">
        <v>152</v>
      </c>
      <c r="B63" s="220" t="s">
        <v>436</v>
      </c>
      <c r="C63" s="71" t="s">
        <v>160</v>
      </c>
    </row>
    <row r="64" spans="1:3" x14ac:dyDescent="0.35">
      <c r="A64" s="220" t="s">
        <v>152</v>
      </c>
      <c r="B64" s="220" t="s">
        <v>437</v>
      </c>
      <c r="C64" s="71" t="s">
        <v>162</v>
      </c>
    </row>
    <row r="65" spans="1:3" x14ac:dyDescent="0.35">
      <c r="A65" s="220" t="s">
        <v>152</v>
      </c>
      <c r="B65" s="220" t="s">
        <v>438</v>
      </c>
      <c r="C65" s="71" t="s">
        <v>98</v>
      </c>
    </row>
    <row r="66" spans="1:3" x14ac:dyDescent="0.35">
      <c r="A66" s="220" t="s">
        <v>152</v>
      </c>
      <c r="B66" s="220" t="s">
        <v>775</v>
      </c>
      <c r="C66" s="71" t="s">
        <v>157</v>
      </c>
    </row>
    <row r="67" spans="1:3" x14ac:dyDescent="0.35">
      <c r="A67" s="220" t="s">
        <v>116</v>
      </c>
      <c r="B67" s="220" t="s">
        <v>440</v>
      </c>
      <c r="C67" s="71" t="s">
        <v>121</v>
      </c>
    </row>
    <row r="68" spans="1:3" x14ac:dyDescent="0.35">
      <c r="A68" s="220" t="s">
        <v>116</v>
      </c>
      <c r="B68" s="220" t="s">
        <v>441</v>
      </c>
      <c r="C68" s="71" t="s">
        <v>98</v>
      </c>
    </row>
    <row r="69" spans="1:3" x14ac:dyDescent="0.35">
      <c r="A69" s="220" t="s">
        <v>116</v>
      </c>
      <c r="B69" s="220" t="s">
        <v>776</v>
      </c>
      <c r="C69" s="71" t="s">
        <v>204</v>
      </c>
    </row>
    <row r="70" spans="1:3" x14ac:dyDescent="0.35">
      <c r="A70" s="220" t="s">
        <v>126</v>
      </c>
      <c r="B70" s="220" t="s">
        <v>490</v>
      </c>
      <c r="C70" s="71" t="s">
        <v>131</v>
      </c>
    </row>
    <row r="71" spans="1:3" x14ac:dyDescent="0.35">
      <c r="A71" s="220" t="s">
        <v>126</v>
      </c>
      <c r="B71" s="220" t="s">
        <v>491</v>
      </c>
      <c r="C71" s="71" t="s">
        <v>134</v>
      </c>
    </row>
    <row r="72" spans="1:3" x14ac:dyDescent="0.35">
      <c r="A72" s="220" t="s">
        <v>126</v>
      </c>
      <c r="B72" s="220" t="s">
        <v>492</v>
      </c>
      <c r="C72" s="71" t="s">
        <v>138</v>
      </c>
    </row>
    <row r="73" spans="1:3" x14ac:dyDescent="0.35">
      <c r="A73" s="220" t="s">
        <v>126</v>
      </c>
      <c r="B73" s="220" t="s">
        <v>493</v>
      </c>
      <c r="C73" s="71" t="s">
        <v>141</v>
      </c>
    </row>
    <row r="74" spans="1:3" x14ac:dyDescent="0.35">
      <c r="A74" s="220" t="s">
        <v>126</v>
      </c>
      <c r="B74" s="220" t="s">
        <v>494</v>
      </c>
      <c r="C74" s="71" t="s">
        <v>144</v>
      </c>
    </row>
    <row r="75" spans="1:3" x14ac:dyDescent="0.35">
      <c r="A75" s="220" t="s">
        <v>101</v>
      </c>
      <c r="B75" s="220" t="s">
        <v>483</v>
      </c>
      <c r="C75" s="71" t="s">
        <v>105</v>
      </c>
    </row>
    <row r="76" spans="1:3" x14ac:dyDescent="0.35">
      <c r="A76" s="220" t="s">
        <v>101</v>
      </c>
      <c r="B76" s="220" t="s">
        <v>484</v>
      </c>
      <c r="C76" s="71" t="s">
        <v>108</v>
      </c>
    </row>
    <row r="77" spans="1:3" x14ac:dyDescent="0.35">
      <c r="A77" s="220" t="s">
        <v>101</v>
      </c>
      <c r="B77" s="220" t="s">
        <v>485</v>
      </c>
      <c r="C77" s="71" t="s">
        <v>112</v>
      </c>
    </row>
    <row r="78" spans="1:3" x14ac:dyDescent="0.35">
      <c r="A78" s="220" t="s">
        <v>101</v>
      </c>
      <c r="B78" s="220" t="s">
        <v>486</v>
      </c>
      <c r="C78" s="71" t="s">
        <v>115</v>
      </c>
    </row>
    <row r="79" spans="1:3" x14ac:dyDescent="0.35">
      <c r="A79" s="219" t="s">
        <v>146</v>
      </c>
      <c r="B79" s="220" t="s">
        <v>442</v>
      </c>
      <c r="C79" s="71" t="s">
        <v>98</v>
      </c>
    </row>
    <row r="80" spans="1:3" x14ac:dyDescent="0.35">
      <c r="A80" s="220" t="s">
        <v>7</v>
      </c>
      <c r="B80" s="220" t="s">
        <v>634</v>
      </c>
      <c r="C80" s="71" t="s">
        <v>14</v>
      </c>
    </row>
    <row r="81" spans="1:3" x14ac:dyDescent="0.35">
      <c r="A81" s="220" t="s">
        <v>7</v>
      </c>
      <c r="B81" s="220" t="s">
        <v>429</v>
      </c>
      <c r="C81" s="71" t="s">
        <v>18</v>
      </c>
    </row>
    <row r="82" spans="1:3" x14ac:dyDescent="0.35">
      <c r="A82" s="220" t="s">
        <v>7</v>
      </c>
      <c r="B82" s="220" t="s">
        <v>777</v>
      </c>
      <c r="C82" s="71" t="s">
        <v>22</v>
      </c>
    </row>
    <row r="83" spans="1:3" x14ac:dyDescent="0.35">
      <c r="A83" s="220" t="s">
        <v>7</v>
      </c>
      <c r="B83" s="220" t="s">
        <v>778</v>
      </c>
      <c r="C83" s="71" t="s">
        <v>26</v>
      </c>
    </row>
    <row r="84" spans="1:3" x14ac:dyDescent="0.35">
      <c r="A84" s="220" t="s">
        <v>7</v>
      </c>
      <c r="B84" s="220" t="s">
        <v>443</v>
      </c>
      <c r="C84" s="71" t="s">
        <v>29</v>
      </c>
    </row>
    <row r="85" spans="1:3" x14ac:dyDescent="0.35">
      <c r="A85" s="220" t="s">
        <v>7</v>
      </c>
      <c r="B85" s="220" t="s">
        <v>455</v>
      </c>
      <c r="C85" s="71" t="s">
        <v>31</v>
      </c>
    </row>
    <row r="86" spans="1:3" x14ac:dyDescent="0.35">
      <c r="A86" s="220" t="s">
        <v>7</v>
      </c>
      <c r="B86" s="220" t="s">
        <v>444</v>
      </c>
      <c r="C86" s="71" t="s">
        <v>34</v>
      </c>
    </row>
    <row r="87" spans="1:3" x14ac:dyDescent="0.35">
      <c r="A87" s="220" t="s">
        <v>7</v>
      </c>
      <c r="B87" s="220" t="s">
        <v>445</v>
      </c>
      <c r="C87" s="71" t="s">
        <v>38</v>
      </c>
    </row>
    <row r="88" spans="1:3" x14ac:dyDescent="0.35">
      <c r="A88" s="220" t="s">
        <v>7</v>
      </c>
      <c r="B88" s="220" t="s">
        <v>779</v>
      </c>
      <c r="C88" s="71" t="s">
        <v>204</v>
      </c>
    </row>
    <row r="89" spans="1:3" x14ac:dyDescent="0.35">
      <c r="A89" s="220" t="s">
        <v>7</v>
      </c>
      <c r="B89" s="220" t="s">
        <v>780</v>
      </c>
      <c r="C89" s="71" t="s">
        <v>45</v>
      </c>
    </row>
    <row r="90" spans="1:3" x14ac:dyDescent="0.35">
      <c r="A90" s="220" t="s">
        <v>7</v>
      </c>
      <c r="B90" s="220" t="s">
        <v>48</v>
      </c>
      <c r="C90" s="71" t="s">
        <v>49</v>
      </c>
    </row>
    <row r="91" spans="1:3" x14ac:dyDescent="0.35">
      <c r="A91" s="220" t="s">
        <v>7</v>
      </c>
      <c r="B91" s="220" t="s">
        <v>51</v>
      </c>
      <c r="C91" s="71" t="s">
        <v>53</v>
      </c>
    </row>
    <row r="92" spans="1:3" x14ac:dyDescent="0.35">
      <c r="A92" s="220" t="s">
        <v>7</v>
      </c>
      <c r="B92" s="220" t="s">
        <v>56</v>
      </c>
      <c r="C92" s="71" t="s">
        <v>58</v>
      </c>
    </row>
    <row r="93" spans="1:3" x14ac:dyDescent="0.35">
      <c r="A93" s="220" t="s">
        <v>7</v>
      </c>
      <c r="B93" s="220" t="s">
        <v>60</v>
      </c>
      <c r="C93" s="71" t="s">
        <v>62</v>
      </c>
    </row>
    <row r="94" spans="1:3" x14ac:dyDescent="0.35">
      <c r="A94" s="219" t="s">
        <v>164</v>
      </c>
      <c r="B94" s="220" t="s">
        <v>439</v>
      </c>
      <c r="C94" s="71" t="s">
        <v>167</v>
      </c>
    </row>
    <row r="98" spans="2:55" x14ac:dyDescent="0.35">
      <c r="O98"/>
      <c r="P98"/>
      <c r="Q98"/>
      <c r="R98"/>
      <c r="S98"/>
      <c r="T98"/>
      <c r="U98"/>
      <c r="V98"/>
    </row>
    <row r="99" spans="2:55" x14ac:dyDescent="0.35">
      <c r="B99" t="s">
        <v>1031</v>
      </c>
      <c r="O99" s="58" t="s">
        <v>430</v>
      </c>
      <c r="P99" s="58" t="s">
        <v>771</v>
      </c>
      <c r="Q99" s="58" t="s">
        <v>431</v>
      </c>
      <c r="R99" s="58" t="s">
        <v>772</v>
      </c>
      <c r="S99" s="58" t="s">
        <v>432</v>
      </c>
      <c r="T99" s="58" t="s">
        <v>773</v>
      </c>
      <c r="U99" s="58" t="s">
        <v>433</v>
      </c>
      <c r="V99" s="58" t="s">
        <v>434</v>
      </c>
      <c r="W99" s="58" t="s">
        <v>435</v>
      </c>
      <c r="X99" s="58" t="s">
        <v>774</v>
      </c>
      <c r="Y99" s="58" t="s">
        <v>436</v>
      </c>
      <c r="Z99" s="58" t="s">
        <v>437</v>
      </c>
      <c r="AA99" s="58" t="s">
        <v>438</v>
      </c>
      <c r="AB99" s="58" t="s">
        <v>490</v>
      </c>
      <c r="AC99" s="58" t="s">
        <v>491</v>
      </c>
      <c r="AD99" s="58" t="s">
        <v>492</v>
      </c>
      <c r="AE99" s="58" t="s">
        <v>493</v>
      </c>
      <c r="AF99" s="58" t="s">
        <v>494</v>
      </c>
      <c r="AG99" s="58" t="s">
        <v>483</v>
      </c>
      <c r="AH99" s="58" t="s">
        <v>484</v>
      </c>
      <c r="AI99" s="58" t="s">
        <v>485</v>
      </c>
      <c r="AJ99" s="58" t="s">
        <v>486</v>
      </c>
      <c r="AK99" s="58" t="s">
        <v>439</v>
      </c>
      <c r="AL99" s="58" t="s">
        <v>440</v>
      </c>
      <c r="AM99" s="58" t="s">
        <v>441</v>
      </c>
      <c r="AN99" s="58" t="s">
        <v>776</v>
      </c>
      <c r="AO99" s="58" t="s">
        <v>442</v>
      </c>
      <c r="AP99" s="58" t="s">
        <v>634</v>
      </c>
      <c r="AQ99" s="58" t="s">
        <v>429</v>
      </c>
      <c r="AR99" s="58" t="s">
        <v>777</v>
      </c>
      <c r="AS99" s="58" t="s">
        <v>778</v>
      </c>
      <c r="AT99" s="58" t="s">
        <v>443</v>
      </c>
      <c r="AU99" s="58" t="s">
        <v>455</v>
      </c>
      <c r="AV99" s="58" t="s">
        <v>444</v>
      </c>
      <c r="AW99" s="58" t="s">
        <v>445</v>
      </c>
      <c r="AX99" s="58" t="s">
        <v>779</v>
      </c>
      <c r="AY99" s="58" t="s">
        <v>780</v>
      </c>
      <c r="AZ99" s="58" t="s">
        <v>48</v>
      </c>
      <c r="BA99" s="58" t="s">
        <v>51</v>
      </c>
      <c r="BB99" s="58" t="s">
        <v>56</v>
      </c>
      <c r="BC99" s="58" t="s">
        <v>60</v>
      </c>
    </row>
    <row r="100" spans="2:55" x14ac:dyDescent="0.35">
      <c r="B100" t="s">
        <v>1032</v>
      </c>
      <c r="O100" s="58" t="s">
        <v>430</v>
      </c>
      <c r="P100" s="58" t="s">
        <v>863</v>
      </c>
      <c r="Q100" s="58" t="s">
        <v>431</v>
      </c>
      <c r="R100" s="58" t="s">
        <v>863</v>
      </c>
      <c r="S100" s="58" t="s">
        <v>432</v>
      </c>
      <c r="T100" s="58" t="s">
        <v>863</v>
      </c>
      <c r="U100" s="58" t="s">
        <v>433</v>
      </c>
      <c r="V100" s="58" t="s">
        <v>434</v>
      </c>
      <c r="W100" s="58" t="s">
        <v>435</v>
      </c>
      <c r="X100" s="58" t="s">
        <v>863</v>
      </c>
      <c r="Y100" s="58" t="s">
        <v>436</v>
      </c>
      <c r="Z100" s="58" t="s">
        <v>437</v>
      </c>
      <c r="AA100" s="58" t="s">
        <v>438</v>
      </c>
      <c r="AB100" s="58" t="s">
        <v>863</v>
      </c>
      <c r="AC100" s="58" t="s">
        <v>491</v>
      </c>
      <c r="AD100" s="58" t="s">
        <v>492</v>
      </c>
      <c r="AE100" s="58" t="s">
        <v>493</v>
      </c>
      <c r="AF100" s="58" t="s">
        <v>494</v>
      </c>
      <c r="AG100" s="58" t="s">
        <v>863</v>
      </c>
      <c r="AH100" s="58" t="s">
        <v>484</v>
      </c>
      <c r="AI100" s="58" t="s">
        <v>485</v>
      </c>
      <c r="AJ100" s="58" t="s">
        <v>486</v>
      </c>
      <c r="AK100" s="58" t="s">
        <v>439</v>
      </c>
      <c r="AL100" s="58" t="s">
        <v>440</v>
      </c>
      <c r="AM100" s="58" t="s">
        <v>441</v>
      </c>
      <c r="AN100" s="58" t="s">
        <v>863</v>
      </c>
      <c r="AO100" s="58" t="s">
        <v>442</v>
      </c>
      <c r="AP100" s="58" t="s">
        <v>634</v>
      </c>
      <c r="AQ100" s="58" t="s">
        <v>429</v>
      </c>
      <c r="AR100" s="58" t="s">
        <v>863</v>
      </c>
      <c r="AS100" s="58" t="s">
        <v>863</v>
      </c>
      <c r="AT100" s="58" t="s">
        <v>443</v>
      </c>
      <c r="AU100" s="58" t="s">
        <v>455</v>
      </c>
      <c r="AV100" s="58" t="s">
        <v>444</v>
      </c>
      <c r="AW100" s="58" t="s">
        <v>445</v>
      </c>
      <c r="AX100" s="58" t="s">
        <v>863</v>
      </c>
      <c r="AY100" s="58" t="s">
        <v>863</v>
      </c>
      <c r="AZ100" s="58" t="s">
        <v>48</v>
      </c>
      <c r="BA100" s="58" t="s">
        <v>863</v>
      </c>
      <c r="BB100" s="58" t="s">
        <v>863</v>
      </c>
      <c r="BC100" s="58" t="s">
        <v>60</v>
      </c>
    </row>
    <row r="101" spans="2:55" x14ac:dyDescent="0.35">
      <c r="B101" t="s">
        <v>1033</v>
      </c>
      <c r="P101" s="58" t="s">
        <v>465</v>
      </c>
      <c r="R101" s="58" t="s">
        <v>475</v>
      </c>
      <c r="T101" s="58" t="s">
        <v>476</v>
      </c>
      <c r="X101" s="58" t="s">
        <v>503</v>
      </c>
      <c r="AB101" s="58" t="s">
        <v>867</v>
      </c>
      <c r="AG101" s="58" t="s">
        <v>878</v>
      </c>
      <c r="AN101" s="58" t="s">
        <v>487</v>
      </c>
      <c r="AR101" s="58" t="s">
        <v>450</v>
      </c>
      <c r="AS101" s="58" t="s">
        <v>453</v>
      </c>
      <c r="AX101" s="58" t="s">
        <v>456</v>
      </c>
      <c r="AY101" s="58" t="s">
        <v>500</v>
      </c>
      <c r="BA101" s="58" t="s">
        <v>642</v>
      </c>
      <c r="BB101" s="58" t="s">
        <v>646</v>
      </c>
    </row>
    <row r="102" spans="2:55" x14ac:dyDescent="0.35">
      <c r="O102" s="58"/>
      <c r="P102" s="58" t="s">
        <v>468</v>
      </c>
      <c r="Q102" s="58"/>
      <c r="R102" s="58" t="s">
        <v>474</v>
      </c>
      <c r="S102" s="58"/>
      <c r="T102" s="58" t="s">
        <v>477</v>
      </c>
      <c r="U102" s="58"/>
      <c r="V102" s="58"/>
      <c r="W102" s="58"/>
      <c r="X102" s="58" t="s">
        <v>499</v>
      </c>
      <c r="Y102" s="58"/>
      <c r="Z102" s="58"/>
      <c r="AA102" s="58"/>
      <c r="AB102" t="s">
        <v>868</v>
      </c>
      <c r="AC102" s="58"/>
      <c r="AD102" s="58"/>
      <c r="AE102" s="58"/>
      <c r="AF102" s="58"/>
      <c r="AG102" s="58" t="s">
        <v>879</v>
      </c>
      <c r="AH102" s="58"/>
      <c r="AI102" s="58"/>
      <c r="AJ102" s="58"/>
      <c r="AK102" s="58"/>
      <c r="AL102" s="58"/>
      <c r="AM102" s="58"/>
      <c r="AN102" s="58" t="s">
        <v>489</v>
      </c>
      <c r="AO102" s="58"/>
      <c r="AP102" s="58"/>
      <c r="AQ102" s="58"/>
      <c r="AR102" s="58" t="s">
        <v>451</v>
      </c>
      <c r="AS102" s="58" t="s">
        <v>454</v>
      </c>
      <c r="AT102" s="58"/>
      <c r="AU102" s="58"/>
      <c r="AV102" s="58"/>
      <c r="AW102" s="58"/>
      <c r="AX102" s="58" t="s">
        <v>457</v>
      </c>
      <c r="AY102" s="58" t="s">
        <v>501</v>
      </c>
      <c r="AZ102" s="58"/>
      <c r="BA102" s="58" t="s">
        <v>643</v>
      </c>
      <c r="BB102" s="58" t="s">
        <v>647</v>
      </c>
      <c r="BC102" s="58"/>
    </row>
    <row r="103" spans="2:55" x14ac:dyDescent="0.35">
      <c r="O103" s="58"/>
      <c r="P103" s="58" t="s">
        <v>469</v>
      </c>
      <c r="Q103" s="58"/>
      <c r="R103" s="58"/>
      <c r="S103" s="58"/>
      <c r="T103" s="58"/>
      <c r="U103" s="58"/>
      <c r="V103" s="58"/>
      <c r="W103" s="58"/>
      <c r="X103" s="58"/>
      <c r="Y103" s="58"/>
      <c r="Z103" s="58"/>
      <c r="AA103" s="58"/>
      <c r="AB103" s="58" t="s">
        <v>869</v>
      </c>
      <c r="AC103" s="58"/>
      <c r="AD103" s="58"/>
      <c r="AE103" s="58"/>
      <c r="AF103" s="58"/>
      <c r="AG103" s="58"/>
      <c r="AH103" s="58"/>
      <c r="AI103" s="58"/>
      <c r="AJ103" s="58"/>
      <c r="AK103" s="58"/>
      <c r="AL103" s="58"/>
      <c r="AM103" s="58"/>
      <c r="AN103" s="58" t="s">
        <v>488</v>
      </c>
      <c r="AO103" s="58"/>
      <c r="AP103" s="58"/>
      <c r="AQ103" s="58"/>
      <c r="AR103" s="58" t="s">
        <v>452</v>
      </c>
      <c r="AS103" s="58" t="s">
        <v>633</v>
      </c>
      <c r="AT103" s="58"/>
      <c r="AU103" s="58"/>
      <c r="AV103" s="58"/>
      <c r="AW103" s="58"/>
      <c r="AX103" s="58" t="s">
        <v>458</v>
      </c>
      <c r="AY103" s="58" t="s">
        <v>636</v>
      </c>
      <c r="AZ103" s="58"/>
      <c r="BA103" s="58"/>
      <c r="BB103" s="58"/>
      <c r="BC103" s="58"/>
    </row>
    <row r="104" spans="2:55" x14ac:dyDescent="0.35">
      <c r="O104" s="58"/>
      <c r="P104" s="58" t="s">
        <v>470</v>
      </c>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t="s">
        <v>459</v>
      </c>
      <c r="AY104" s="58"/>
      <c r="AZ104" s="58"/>
      <c r="BA104" s="58"/>
      <c r="BB104" s="58"/>
      <c r="BC104" s="58"/>
    </row>
    <row r="105" spans="2:55" x14ac:dyDescent="0.35">
      <c r="O105" s="58"/>
      <c r="P105" s="58" t="s">
        <v>471</v>
      </c>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t="s">
        <v>460</v>
      </c>
      <c r="AY105" s="58"/>
      <c r="AZ105" s="58"/>
      <c r="BA105" s="58"/>
      <c r="BB105" s="58"/>
      <c r="BC105" s="58"/>
    </row>
    <row r="106" spans="2:55" x14ac:dyDescent="0.35">
      <c r="O106" s="58"/>
      <c r="P106" s="58" t="s">
        <v>472</v>
      </c>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row>
    <row r="107" spans="2:55" x14ac:dyDescent="0.35">
      <c r="O107" s="58"/>
      <c r="P107" s="58" t="s">
        <v>466</v>
      </c>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row>
    <row r="108" spans="2:55" x14ac:dyDescent="0.35">
      <c r="O108" s="58"/>
      <c r="P108" s="58" t="s">
        <v>473</v>
      </c>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row>
    <row r="109" spans="2:55" x14ac:dyDescent="0.35">
      <c r="O109"/>
      <c r="P109"/>
      <c r="Q109"/>
      <c r="R109"/>
      <c r="S109"/>
      <c r="T109"/>
      <c r="U109"/>
      <c r="V109"/>
    </row>
    <row r="110" spans="2:55" x14ac:dyDescent="0.35">
      <c r="B110" s="266" t="s">
        <v>1024</v>
      </c>
      <c r="F110" t="s">
        <v>956</v>
      </c>
      <c r="O110"/>
      <c r="P110"/>
      <c r="Q110"/>
      <c r="R110"/>
      <c r="S110"/>
      <c r="T110"/>
      <c r="U110"/>
      <c r="V110"/>
    </row>
    <row r="111" spans="2:55" x14ac:dyDescent="0.35">
      <c r="B111" t="s">
        <v>1017</v>
      </c>
      <c r="C111" s="71" t="s">
        <v>270</v>
      </c>
      <c r="F111" t="s">
        <v>76</v>
      </c>
      <c r="L111" s="29"/>
      <c r="M111" s="29"/>
      <c r="N111" s="29"/>
      <c r="T111"/>
      <c r="U111"/>
      <c r="V111"/>
    </row>
    <row r="112" spans="2:55" x14ac:dyDescent="0.35">
      <c r="B112" t="s">
        <v>1008</v>
      </c>
      <c r="C112" s="71" t="s">
        <v>252</v>
      </c>
      <c r="F112" t="s">
        <v>978</v>
      </c>
      <c r="L112" s="29"/>
      <c r="M112" s="29"/>
      <c r="N112" s="29"/>
      <c r="T112"/>
      <c r="U112"/>
      <c r="V112"/>
    </row>
    <row r="113" spans="2:22" x14ac:dyDescent="0.35">
      <c r="B113" t="s">
        <v>1015</v>
      </c>
      <c r="C113" s="71" t="s">
        <v>227</v>
      </c>
      <c r="F113" t="s">
        <v>898</v>
      </c>
      <c r="L113" s="29"/>
      <c r="M113" s="29"/>
      <c r="N113" s="29"/>
      <c r="T113"/>
      <c r="U113"/>
      <c r="V113"/>
    </row>
    <row r="114" spans="2:22" x14ac:dyDescent="0.35">
      <c r="B114" t="s">
        <v>1019</v>
      </c>
      <c r="C114" s="71" t="s">
        <v>208</v>
      </c>
      <c r="F114" t="s">
        <v>985</v>
      </c>
      <c r="L114" s="29"/>
      <c r="M114" s="29"/>
      <c r="N114" s="29"/>
      <c r="T114"/>
      <c r="U114"/>
      <c r="V114"/>
    </row>
    <row r="115" spans="2:22" x14ac:dyDescent="0.35">
      <c r="B115" t="s">
        <v>1022</v>
      </c>
      <c r="C115" s="71" t="s">
        <v>209</v>
      </c>
      <c r="F115" t="s">
        <v>948</v>
      </c>
      <c r="L115" s="29"/>
      <c r="M115" s="29"/>
      <c r="N115" s="29"/>
      <c r="T115"/>
      <c r="U115"/>
      <c r="V115"/>
    </row>
    <row r="116" spans="2:22" x14ac:dyDescent="0.35">
      <c r="B116" t="s">
        <v>1021</v>
      </c>
      <c r="C116" s="71" t="s">
        <v>578</v>
      </c>
      <c r="F116" t="s">
        <v>988</v>
      </c>
      <c r="L116" s="29"/>
      <c r="M116" s="29"/>
      <c r="N116" s="29"/>
      <c r="T116"/>
      <c r="U116"/>
      <c r="V116"/>
    </row>
    <row r="117" spans="2:22" x14ac:dyDescent="0.35">
      <c r="B117" s="71" t="s">
        <v>908</v>
      </c>
      <c r="C117" s="71" t="s">
        <v>266</v>
      </c>
      <c r="F117" t="s">
        <v>995</v>
      </c>
      <c r="L117" s="29"/>
      <c r="M117" s="29"/>
      <c r="N117" s="29"/>
      <c r="T117"/>
      <c r="U117"/>
      <c r="V117"/>
    </row>
    <row r="118" spans="2:22" x14ac:dyDescent="0.35">
      <c r="B118" s="71" t="s">
        <v>905</v>
      </c>
      <c r="C118" s="71" t="s">
        <v>228</v>
      </c>
      <c r="F118" t="s">
        <v>998</v>
      </c>
      <c r="L118" s="29"/>
      <c r="M118" s="29"/>
      <c r="N118" s="29"/>
      <c r="T118"/>
      <c r="U118"/>
      <c r="V118"/>
    </row>
    <row r="119" spans="2:22" x14ac:dyDescent="0.35">
      <c r="B119" t="s">
        <v>1023</v>
      </c>
      <c r="C119" s="71" t="s">
        <v>206</v>
      </c>
      <c r="F119" t="s">
        <v>963</v>
      </c>
      <c r="L119" s="29"/>
      <c r="M119" s="29"/>
      <c r="N119" s="29"/>
      <c r="T119"/>
      <c r="U119"/>
      <c r="V119"/>
    </row>
    <row r="120" spans="2:22" x14ac:dyDescent="0.35">
      <c r="B120" t="s">
        <v>1018</v>
      </c>
      <c r="C120" s="71" t="s">
        <v>205</v>
      </c>
      <c r="F120" t="s">
        <v>973</v>
      </c>
      <c r="L120" s="29"/>
      <c r="M120" s="29"/>
      <c r="N120" s="29"/>
      <c r="T120"/>
      <c r="U120"/>
      <c r="V120"/>
    </row>
    <row r="121" spans="2:22" x14ac:dyDescent="0.35">
      <c r="B121" t="s">
        <v>1013</v>
      </c>
      <c r="C121" s="71" t="s">
        <v>195</v>
      </c>
      <c r="F121" t="s">
        <v>944</v>
      </c>
      <c r="L121" s="29"/>
      <c r="M121" s="29"/>
      <c r="N121" s="29"/>
      <c r="T121"/>
      <c r="U121"/>
      <c r="V121"/>
    </row>
    <row r="122" spans="2:22" x14ac:dyDescent="0.35">
      <c r="B122" t="s">
        <v>1014</v>
      </c>
      <c r="C122" s="71" t="s">
        <v>870</v>
      </c>
      <c r="F122" t="s">
        <v>952</v>
      </c>
      <c r="L122" s="29"/>
      <c r="M122" s="29"/>
      <c r="N122" s="29"/>
      <c r="T122"/>
      <c r="U122"/>
      <c r="V122"/>
    </row>
    <row r="123" spans="2:22" x14ac:dyDescent="0.35">
      <c r="B123" t="s">
        <v>1012</v>
      </c>
      <c r="C123" s="71" t="s">
        <v>248</v>
      </c>
      <c r="F123" t="s">
        <v>960</v>
      </c>
      <c r="L123" s="29"/>
      <c r="M123" s="29"/>
      <c r="N123" s="29"/>
      <c r="T123"/>
      <c r="U123"/>
      <c r="V123"/>
    </row>
    <row r="124" spans="2:22" x14ac:dyDescent="0.35">
      <c r="B124" t="s">
        <v>1011</v>
      </c>
      <c r="C124" s="71" t="s">
        <v>224</v>
      </c>
      <c r="F124" t="s">
        <v>967</v>
      </c>
      <c r="L124" s="29"/>
      <c r="M124" s="29"/>
      <c r="N124" s="29"/>
      <c r="T124"/>
      <c r="U124"/>
      <c r="V124"/>
    </row>
    <row r="125" spans="2:22" x14ac:dyDescent="0.35">
      <c r="B125" t="s">
        <v>1020</v>
      </c>
      <c r="C125" s="71" t="s">
        <v>213</v>
      </c>
      <c r="F125" t="s">
        <v>953</v>
      </c>
      <c r="L125" s="29"/>
      <c r="M125" s="29"/>
      <c r="N125" s="29"/>
      <c r="T125"/>
      <c r="U125"/>
      <c r="V125"/>
    </row>
    <row r="126" spans="2:22" x14ac:dyDescent="0.35">
      <c r="B126" t="s">
        <v>1009</v>
      </c>
      <c r="C126" s="71" t="s">
        <v>728</v>
      </c>
      <c r="F126" t="s">
        <v>945</v>
      </c>
      <c r="L126" s="29"/>
      <c r="M126" s="29"/>
      <c r="N126" s="29"/>
      <c r="T126"/>
      <c r="U126"/>
      <c r="V126"/>
    </row>
    <row r="127" spans="2:22" x14ac:dyDescent="0.35">
      <c r="B127" t="s">
        <v>1016</v>
      </c>
      <c r="C127" s="71" t="s">
        <v>215</v>
      </c>
      <c r="F127" t="s">
        <v>986</v>
      </c>
      <c r="L127" s="29"/>
      <c r="M127" s="29"/>
      <c r="N127" s="29"/>
      <c r="T127"/>
      <c r="U127"/>
      <c r="V127"/>
    </row>
    <row r="128" spans="2:22" x14ac:dyDescent="0.35">
      <c r="B128" t="s">
        <v>1010</v>
      </c>
      <c r="C128" s="71" t="s">
        <v>203</v>
      </c>
      <c r="F128" t="s">
        <v>983</v>
      </c>
      <c r="L128" s="29"/>
      <c r="M128" s="29"/>
      <c r="N128" s="29"/>
      <c r="T128"/>
      <c r="U128"/>
      <c r="V128"/>
    </row>
    <row r="129" spans="3:22" x14ac:dyDescent="0.35">
      <c r="C129" s="71" t="s">
        <v>638</v>
      </c>
      <c r="F129" t="s">
        <v>961</v>
      </c>
      <c r="L129" s="29"/>
      <c r="M129" s="29"/>
      <c r="N129" s="29"/>
      <c r="T129"/>
      <c r="U129"/>
      <c r="V129"/>
    </row>
    <row r="130" spans="3:22" x14ac:dyDescent="0.35">
      <c r="C130" s="71" t="s">
        <v>214</v>
      </c>
      <c r="F130" t="s">
        <v>968</v>
      </c>
      <c r="L130" s="29"/>
      <c r="M130" s="29"/>
      <c r="N130" s="29"/>
      <c r="T130"/>
      <c r="U130"/>
      <c r="V130"/>
    </row>
    <row r="131" spans="3:22" x14ac:dyDescent="0.35">
      <c r="C131" s="71" t="s">
        <v>193</v>
      </c>
      <c r="F131" t="s">
        <v>971</v>
      </c>
      <c r="L131" s="29"/>
      <c r="M131" s="29"/>
      <c r="N131" s="29"/>
      <c r="T131"/>
      <c r="U131"/>
      <c r="V131"/>
    </row>
    <row r="132" spans="3:22" x14ac:dyDescent="0.35">
      <c r="C132" s="71" t="s">
        <v>191</v>
      </c>
      <c r="F132" t="s">
        <v>976</v>
      </c>
      <c r="L132" s="29"/>
      <c r="M132" s="29"/>
      <c r="N132" s="29"/>
      <c r="T132"/>
      <c r="U132"/>
      <c r="V132"/>
    </row>
    <row r="133" spans="3:22" x14ac:dyDescent="0.35">
      <c r="C133" s="71" t="s">
        <v>226</v>
      </c>
      <c r="F133" t="s">
        <v>980</v>
      </c>
      <c r="L133" s="29"/>
      <c r="M133" s="29"/>
      <c r="N133" s="29"/>
      <c r="T133"/>
      <c r="U133"/>
      <c r="V133"/>
    </row>
    <row r="134" spans="3:22" x14ac:dyDescent="0.35">
      <c r="C134" s="71" t="s">
        <v>185</v>
      </c>
      <c r="F134" t="s">
        <v>990</v>
      </c>
      <c r="L134" s="29"/>
      <c r="M134" s="29"/>
      <c r="N134" s="29"/>
      <c r="T134"/>
      <c r="U134"/>
      <c r="V134"/>
    </row>
    <row r="135" spans="3:22" x14ac:dyDescent="0.35">
      <c r="C135" s="71" t="s">
        <v>187</v>
      </c>
      <c r="F135" t="s">
        <v>993</v>
      </c>
      <c r="L135" s="29"/>
      <c r="M135" s="29"/>
      <c r="N135" s="29"/>
      <c r="T135"/>
      <c r="U135"/>
      <c r="V135"/>
    </row>
    <row r="136" spans="3:22" x14ac:dyDescent="0.35">
      <c r="C136" s="71" t="s">
        <v>198</v>
      </c>
      <c r="F136" t="s">
        <v>996</v>
      </c>
      <c r="L136" s="29"/>
      <c r="M136" s="29"/>
      <c r="N136" s="29"/>
      <c r="T136"/>
      <c r="U136"/>
      <c r="V136"/>
    </row>
    <row r="137" spans="3:22" x14ac:dyDescent="0.35">
      <c r="C137" s="71" t="s">
        <v>200</v>
      </c>
      <c r="F137" t="s">
        <v>999</v>
      </c>
      <c r="L137" s="29"/>
      <c r="M137" s="29"/>
      <c r="N137" s="29"/>
      <c r="T137"/>
      <c r="U137"/>
      <c r="V137"/>
    </row>
    <row r="138" spans="3:22" x14ac:dyDescent="0.35">
      <c r="C138" s="71" t="s">
        <v>908</v>
      </c>
      <c r="F138" t="s">
        <v>965</v>
      </c>
      <c r="L138" s="29"/>
      <c r="M138" s="29"/>
      <c r="N138" s="29"/>
      <c r="T138"/>
      <c r="U138"/>
      <c r="V138"/>
    </row>
    <row r="139" spans="3:22" x14ac:dyDescent="0.35">
      <c r="C139" s="71" t="s">
        <v>905</v>
      </c>
      <c r="F139" t="s">
        <v>970</v>
      </c>
      <c r="L139" s="29"/>
      <c r="M139" s="29"/>
      <c r="N139" s="29"/>
      <c r="T139"/>
      <c r="U139"/>
      <c r="V139"/>
    </row>
    <row r="140" spans="3:22" x14ac:dyDescent="0.35">
      <c r="C140" s="71" t="s">
        <v>235</v>
      </c>
      <c r="F140" t="s">
        <v>958</v>
      </c>
      <c r="L140" s="29"/>
      <c r="M140" s="29"/>
      <c r="N140" s="29"/>
      <c r="T140"/>
      <c r="U140"/>
      <c r="V140"/>
    </row>
    <row r="141" spans="3:22" x14ac:dyDescent="0.35">
      <c r="C141" s="71" t="s">
        <v>194</v>
      </c>
      <c r="F141" t="s">
        <v>942</v>
      </c>
      <c r="L141" s="29"/>
      <c r="M141" s="29"/>
      <c r="N141" s="29"/>
      <c r="T141"/>
      <c r="U141"/>
      <c r="V141"/>
    </row>
    <row r="142" spans="3:22" x14ac:dyDescent="0.35">
      <c r="C142" s="71" t="s">
        <v>186</v>
      </c>
      <c r="F142" t="s">
        <v>950</v>
      </c>
      <c r="L142" s="29"/>
      <c r="M142" s="29"/>
      <c r="N142" s="29"/>
      <c r="T142"/>
      <c r="U142"/>
      <c r="V142"/>
    </row>
    <row r="143" spans="3:22" x14ac:dyDescent="0.35">
      <c r="C143" s="71" t="s">
        <v>904</v>
      </c>
      <c r="F143" t="s">
        <v>974</v>
      </c>
      <c r="L143" s="29"/>
      <c r="M143" s="29"/>
      <c r="N143" s="29"/>
      <c r="T143"/>
      <c r="U143"/>
      <c r="V143"/>
    </row>
    <row r="144" spans="3:22" x14ac:dyDescent="0.35">
      <c r="C144" s="71" t="s">
        <v>188</v>
      </c>
      <c r="F144" t="s">
        <v>966</v>
      </c>
      <c r="L144" s="29"/>
      <c r="M144" s="29"/>
      <c r="N144" s="29"/>
      <c r="T144"/>
      <c r="U144"/>
      <c r="V144"/>
    </row>
    <row r="145" spans="3:22" x14ac:dyDescent="0.35">
      <c r="C145" s="71" t="s">
        <v>192</v>
      </c>
      <c r="F145" t="s">
        <v>943</v>
      </c>
      <c r="L145" s="29"/>
      <c r="M145" s="29"/>
      <c r="N145" s="29"/>
      <c r="T145"/>
      <c r="U145"/>
      <c r="V145"/>
    </row>
    <row r="146" spans="3:22" x14ac:dyDescent="0.35">
      <c r="C146" s="71" t="s">
        <v>196</v>
      </c>
      <c r="F146" t="s">
        <v>951</v>
      </c>
      <c r="L146" s="29"/>
      <c r="M146" s="29"/>
      <c r="N146" s="29"/>
      <c r="T146"/>
      <c r="U146"/>
      <c r="V146"/>
    </row>
    <row r="147" spans="3:22" x14ac:dyDescent="0.35">
      <c r="C147" s="71" t="s">
        <v>225</v>
      </c>
      <c r="F147" t="s">
        <v>959</v>
      </c>
      <c r="L147" s="29"/>
      <c r="M147" s="29"/>
      <c r="N147" s="29"/>
      <c r="T147"/>
      <c r="U147"/>
      <c r="V147"/>
    </row>
    <row r="148" spans="3:22" x14ac:dyDescent="0.35">
      <c r="C148" s="71" t="s">
        <v>719</v>
      </c>
      <c r="F148" t="s">
        <v>966</v>
      </c>
      <c r="L148" s="29"/>
      <c r="M148" s="29"/>
      <c r="N148" s="29"/>
      <c r="T148"/>
      <c r="U148"/>
      <c r="V148"/>
    </row>
    <row r="149" spans="3:22" x14ac:dyDescent="0.35">
      <c r="C149" s="71" t="s">
        <v>871</v>
      </c>
      <c r="F149" t="s">
        <v>975</v>
      </c>
      <c r="L149" s="29"/>
      <c r="M149" s="29"/>
      <c r="N149" s="29"/>
      <c r="T149"/>
      <c r="U149"/>
      <c r="V149"/>
    </row>
    <row r="150" spans="3:22" x14ac:dyDescent="0.35">
      <c r="C150" s="71" t="s">
        <v>637</v>
      </c>
      <c r="F150" t="s">
        <v>979</v>
      </c>
      <c r="L150" s="29"/>
      <c r="M150" s="29"/>
      <c r="N150" s="29"/>
      <c r="T150"/>
      <c r="U150"/>
      <c r="V150"/>
    </row>
    <row r="151" spans="3:22" x14ac:dyDescent="0.35">
      <c r="F151" t="s">
        <v>989</v>
      </c>
      <c r="G151" s="29"/>
      <c r="H151" s="29"/>
      <c r="I151" s="29"/>
      <c r="J151" s="29"/>
      <c r="K151" s="29"/>
      <c r="L151" s="29"/>
      <c r="M151" s="29"/>
      <c r="N151" s="29"/>
      <c r="O151"/>
      <c r="P151"/>
      <c r="Q151"/>
      <c r="R151"/>
      <c r="S151"/>
      <c r="T151"/>
      <c r="U151"/>
      <c r="V151"/>
    </row>
    <row r="152" spans="3:22" x14ac:dyDescent="0.35">
      <c r="F152" t="s">
        <v>982</v>
      </c>
      <c r="G152" s="29"/>
      <c r="H152" s="29"/>
      <c r="I152" s="29"/>
      <c r="J152" s="29"/>
      <c r="K152" s="29"/>
      <c r="L152" s="29"/>
      <c r="M152" s="29"/>
      <c r="N152" s="29"/>
      <c r="O152"/>
      <c r="P152"/>
      <c r="Q152"/>
      <c r="R152"/>
      <c r="S152"/>
      <c r="T152"/>
      <c r="U152"/>
      <c r="V152"/>
    </row>
    <row r="153" spans="3:22" x14ac:dyDescent="0.35">
      <c r="F153" t="s">
        <v>144</v>
      </c>
      <c r="G153" s="29"/>
      <c r="H153" s="29"/>
      <c r="I153" s="29"/>
      <c r="J153" s="29"/>
      <c r="K153" s="29"/>
      <c r="L153" s="29"/>
      <c r="M153" s="29"/>
      <c r="N153" s="29"/>
      <c r="O153"/>
      <c r="P153"/>
      <c r="Q153"/>
      <c r="R153"/>
      <c r="S153"/>
      <c r="T153"/>
      <c r="U153"/>
      <c r="V153"/>
    </row>
    <row r="154" spans="3:22" x14ac:dyDescent="0.35">
      <c r="F154" t="s">
        <v>941</v>
      </c>
      <c r="J154" s="29"/>
      <c r="K154" s="29"/>
      <c r="L154" s="29"/>
      <c r="M154" s="29"/>
      <c r="N154" s="29"/>
      <c r="R154"/>
      <c r="S154"/>
      <c r="T154"/>
      <c r="U154"/>
      <c r="V154"/>
    </row>
    <row r="155" spans="3:22" x14ac:dyDescent="0.35">
      <c r="F155" t="s">
        <v>949</v>
      </c>
      <c r="J155" s="29"/>
      <c r="K155" s="29"/>
      <c r="L155" s="29"/>
      <c r="M155" s="29"/>
      <c r="N155" s="29"/>
      <c r="R155"/>
      <c r="S155"/>
      <c r="T155"/>
      <c r="U155"/>
      <c r="V155"/>
    </row>
    <row r="156" spans="3:22" x14ac:dyDescent="0.35">
      <c r="F156" t="s">
        <v>964</v>
      </c>
      <c r="J156" s="29"/>
      <c r="K156" s="29"/>
      <c r="L156" s="29"/>
      <c r="M156" s="29"/>
      <c r="N156" s="29"/>
      <c r="R156"/>
      <c r="S156"/>
      <c r="T156"/>
      <c r="U156"/>
      <c r="V156"/>
    </row>
    <row r="157" spans="3:22" x14ac:dyDescent="0.35">
      <c r="F157" t="s">
        <v>957</v>
      </c>
      <c r="J157" s="29"/>
      <c r="K157" s="29"/>
      <c r="L157" s="29"/>
      <c r="M157" s="29"/>
      <c r="N157" s="29"/>
      <c r="R157"/>
      <c r="S157"/>
      <c r="T157"/>
      <c r="U157"/>
      <c r="V157"/>
    </row>
    <row r="158" spans="3:22" x14ac:dyDescent="0.35">
      <c r="F158" t="s">
        <v>947</v>
      </c>
      <c r="J158" s="29"/>
      <c r="K158" s="29"/>
      <c r="L158" s="29"/>
      <c r="M158" s="29"/>
      <c r="N158" s="29"/>
      <c r="R158"/>
      <c r="S158"/>
      <c r="T158"/>
      <c r="U158"/>
      <c r="V158"/>
    </row>
    <row r="159" spans="3:22" x14ac:dyDescent="0.35">
      <c r="F159" t="s">
        <v>955</v>
      </c>
      <c r="J159" s="29"/>
      <c r="K159" s="29"/>
      <c r="L159" s="29"/>
      <c r="M159" s="29"/>
      <c r="N159" s="29"/>
      <c r="R159"/>
      <c r="S159"/>
      <c r="T159"/>
      <c r="U159"/>
      <c r="V159"/>
    </row>
    <row r="160" spans="3:22" x14ac:dyDescent="0.35">
      <c r="F160" t="s">
        <v>962</v>
      </c>
      <c r="J160" s="29"/>
      <c r="K160" s="29"/>
      <c r="L160" s="29"/>
      <c r="M160" s="29"/>
      <c r="N160" s="29"/>
      <c r="R160"/>
      <c r="S160"/>
      <c r="T160"/>
      <c r="U160"/>
      <c r="V160"/>
    </row>
    <row r="161" spans="6:22" x14ac:dyDescent="0.35">
      <c r="F161" t="s">
        <v>997</v>
      </c>
      <c r="J161" s="29"/>
      <c r="K161" s="29"/>
      <c r="L161" s="29"/>
      <c r="M161" s="29"/>
      <c r="N161" s="29"/>
      <c r="R161"/>
      <c r="S161"/>
      <c r="T161"/>
      <c r="U161"/>
      <c r="V161"/>
    </row>
    <row r="162" spans="6:22" x14ac:dyDescent="0.35">
      <c r="F162" t="s">
        <v>1000</v>
      </c>
      <c r="J162" s="29"/>
      <c r="K162" s="29"/>
      <c r="L162" s="29"/>
      <c r="M162" s="29"/>
      <c r="N162" s="29"/>
      <c r="R162"/>
      <c r="S162"/>
      <c r="T162"/>
      <c r="U162"/>
      <c r="V162"/>
    </row>
    <row r="163" spans="6:22" x14ac:dyDescent="0.35">
      <c r="F163" t="s">
        <v>1001</v>
      </c>
      <c r="J163" s="29"/>
      <c r="K163" s="29"/>
      <c r="L163" s="29"/>
      <c r="M163" s="29"/>
      <c r="N163" s="29"/>
      <c r="R163"/>
      <c r="S163"/>
      <c r="T163"/>
      <c r="U163"/>
      <c r="V163"/>
    </row>
    <row r="164" spans="6:22" x14ac:dyDescent="0.35">
      <c r="F164" t="s">
        <v>969</v>
      </c>
      <c r="J164" s="29"/>
      <c r="K164" s="29"/>
      <c r="L164" s="29"/>
      <c r="M164" s="29"/>
      <c r="N164" s="29"/>
      <c r="R164"/>
      <c r="S164"/>
      <c r="T164"/>
      <c r="U164"/>
      <c r="V164"/>
    </row>
    <row r="165" spans="6:22" x14ac:dyDescent="0.35">
      <c r="F165" t="s">
        <v>972</v>
      </c>
      <c r="J165" s="29"/>
      <c r="K165" s="29"/>
      <c r="L165" s="29"/>
      <c r="M165" s="29"/>
      <c r="N165" s="29"/>
      <c r="R165"/>
      <c r="S165"/>
      <c r="T165"/>
      <c r="U165"/>
      <c r="V165"/>
    </row>
    <row r="166" spans="6:22" x14ac:dyDescent="0.35">
      <c r="F166" t="s">
        <v>977</v>
      </c>
      <c r="J166" s="29"/>
      <c r="K166" s="29"/>
      <c r="L166" s="29"/>
      <c r="M166" s="29"/>
      <c r="N166" s="29"/>
      <c r="R166"/>
      <c r="S166"/>
      <c r="T166"/>
      <c r="U166"/>
      <c r="V166"/>
    </row>
    <row r="167" spans="6:22" x14ac:dyDescent="0.35">
      <c r="F167" t="s">
        <v>991</v>
      </c>
      <c r="J167" s="29"/>
      <c r="K167" s="29"/>
      <c r="L167" s="29"/>
      <c r="M167" s="29"/>
      <c r="N167" s="29"/>
      <c r="R167"/>
      <c r="S167"/>
      <c r="T167"/>
      <c r="U167"/>
      <c r="V167"/>
    </row>
    <row r="168" spans="6:22" x14ac:dyDescent="0.35">
      <c r="F168" t="s">
        <v>939</v>
      </c>
      <c r="J168" s="29"/>
      <c r="K168" s="29"/>
      <c r="L168" s="29"/>
      <c r="M168" s="29"/>
      <c r="N168" s="29"/>
      <c r="R168"/>
      <c r="S168"/>
      <c r="T168"/>
      <c r="U168"/>
      <c r="V168"/>
    </row>
    <row r="169" spans="6:22" x14ac:dyDescent="0.35">
      <c r="F169" t="s">
        <v>984</v>
      </c>
      <c r="J169" s="29"/>
      <c r="K169" s="29"/>
      <c r="L169" s="29"/>
      <c r="M169" s="29"/>
      <c r="N169" s="29"/>
      <c r="R169"/>
      <c r="S169"/>
      <c r="T169"/>
      <c r="U169"/>
      <c r="V169"/>
    </row>
    <row r="170" spans="6:22" x14ac:dyDescent="0.35">
      <c r="F170" t="s">
        <v>987</v>
      </c>
      <c r="J170" s="29"/>
      <c r="K170" s="29"/>
      <c r="L170" s="29"/>
      <c r="M170" s="29"/>
      <c r="N170" s="29"/>
      <c r="R170"/>
      <c r="S170"/>
      <c r="T170"/>
      <c r="U170"/>
      <c r="V170"/>
    </row>
    <row r="171" spans="6:22" x14ac:dyDescent="0.35">
      <c r="F171" t="s">
        <v>946</v>
      </c>
      <c r="J171" s="29"/>
      <c r="K171" s="29"/>
      <c r="L171" s="29"/>
      <c r="M171" s="29"/>
      <c r="N171" s="29"/>
      <c r="R171"/>
      <c r="S171"/>
      <c r="T171"/>
      <c r="U171"/>
      <c r="V171"/>
    </row>
    <row r="172" spans="6:22" x14ac:dyDescent="0.35">
      <c r="F172" t="s">
        <v>954</v>
      </c>
      <c r="J172" s="29"/>
      <c r="K172" s="29"/>
      <c r="L172" s="29"/>
      <c r="M172" s="29"/>
      <c r="N172" s="29"/>
      <c r="R172"/>
      <c r="S172"/>
      <c r="T172"/>
      <c r="U172"/>
      <c r="V172"/>
    </row>
    <row r="173" spans="6:22" x14ac:dyDescent="0.35">
      <c r="J173" s="29"/>
      <c r="K173" s="29"/>
      <c r="L173" s="29"/>
      <c r="M173" s="29"/>
      <c r="N173" s="29"/>
      <c r="R173"/>
      <c r="S173"/>
      <c r="T173"/>
      <c r="U173"/>
      <c r="V173"/>
    </row>
    <row r="174" spans="6:22" x14ac:dyDescent="0.35">
      <c r="J174" s="29"/>
      <c r="K174" s="29"/>
      <c r="L174" s="29"/>
      <c r="M174" s="29"/>
      <c r="N174" s="29"/>
      <c r="R174"/>
      <c r="S174"/>
      <c r="T174"/>
      <c r="U174"/>
      <c r="V174"/>
    </row>
    <row r="175" spans="6:22" x14ac:dyDescent="0.35">
      <c r="J175" s="29"/>
      <c r="K175" s="29"/>
      <c r="L175" s="29"/>
      <c r="M175" s="29"/>
      <c r="N175" s="29"/>
      <c r="R175"/>
      <c r="S175"/>
      <c r="T175"/>
      <c r="U175"/>
      <c r="V175"/>
    </row>
    <row r="176" spans="6:22" x14ac:dyDescent="0.35">
      <c r="J176" s="29"/>
      <c r="K176" s="29"/>
      <c r="L176" s="29"/>
      <c r="M176" s="29"/>
      <c r="N176" s="29"/>
      <c r="R176"/>
      <c r="S176"/>
      <c r="T176"/>
      <c r="U176"/>
      <c r="V176"/>
    </row>
    <row r="177" spans="10:22" x14ac:dyDescent="0.35">
      <c r="J177" s="29"/>
      <c r="K177" s="29"/>
      <c r="L177" s="29"/>
      <c r="M177" s="29"/>
      <c r="N177" s="29"/>
      <c r="R177"/>
      <c r="S177"/>
      <c r="T177"/>
      <c r="U177"/>
      <c r="V177"/>
    </row>
    <row r="178" spans="10:22" x14ac:dyDescent="0.35">
      <c r="J178" s="29"/>
      <c r="K178" s="29"/>
      <c r="L178" s="29"/>
      <c r="M178" s="29"/>
      <c r="N178" s="29"/>
      <c r="R178"/>
      <c r="S178"/>
      <c r="T178"/>
      <c r="U178"/>
      <c r="V178"/>
    </row>
    <row r="179" spans="10:22" x14ac:dyDescent="0.35">
      <c r="J179" s="29"/>
      <c r="K179" s="29"/>
      <c r="L179" s="29"/>
      <c r="M179" s="29"/>
      <c r="N179" s="29"/>
      <c r="R179"/>
      <c r="S179"/>
      <c r="T179"/>
      <c r="U179"/>
      <c r="V179"/>
    </row>
    <row r="180" spans="10:22" x14ac:dyDescent="0.35">
      <c r="J180" s="29"/>
      <c r="K180" s="29"/>
      <c r="L180" s="29"/>
      <c r="M180" s="29"/>
      <c r="N180" s="29"/>
      <c r="R180"/>
      <c r="S180"/>
      <c r="T180"/>
      <c r="U180"/>
      <c r="V180"/>
    </row>
    <row r="181" spans="10:22" x14ac:dyDescent="0.35">
      <c r="J181" s="29"/>
      <c r="K181" s="29"/>
      <c r="L181" s="29"/>
      <c r="M181" s="29"/>
      <c r="N181" s="29"/>
      <c r="R181"/>
      <c r="S181"/>
      <c r="T181"/>
      <c r="U181"/>
      <c r="V181"/>
    </row>
    <row r="182" spans="10:22" x14ac:dyDescent="0.35">
      <c r="J182" s="29"/>
      <c r="K182" s="29"/>
      <c r="L182" s="29"/>
      <c r="M182" s="29"/>
      <c r="N182" s="29"/>
      <c r="R182"/>
      <c r="S182"/>
      <c r="T182"/>
      <c r="U182"/>
      <c r="V182"/>
    </row>
    <row r="183" spans="10:22" x14ac:dyDescent="0.35">
      <c r="J183" s="29"/>
      <c r="K183" s="29"/>
      <c r="L183" s="29"/>
      <c r="M183" s="29"/>
      <c r="N183" s="29"/>
      <c r="R183"/>
      <c r="S183"/>
      <c r="T183"/>
      <c r="U183"/>
      <c r="V183"/>
    </row>
    <row r="184" spans="10:22" x14ac:dyDescent="0.35">
      <c r="J184" s="29"/>
      <c r="K184" s="29"/>
      <c r="L184" s="29"/>
      <c r="M184" s="29"/>
      <c r="N184" s="29"/>
      <c r="R184"/>
      <c r="S184"/>
      <c r="T184"/>
      <c r="U184"/>
      <c r="V184"/>
    </row>
  </sheetData>
  <sortState ref="B111:B128">
    <sortCondition ref="B110"/>
  </sortState>
  <customSheetViews>
    <customSheetView guid="{8E7A659F-1F78-41E1-A901-E72DF8119CBB}" hiddenColumns="1" state="hidden" topLeftCell="B3">
      <selection activeCell="B36" sqref="B36"/>
      <pageMargins left="0.7" right="0.7" top="0.75" bottom="0.75" header="0.3" footer="0.3"/>
      <pageSetup orientation="portrait" r:id="rId1"/>
    </customSheetView>
    <customSheetView guid="{12AE7722-B0A3-4C2A-98B5-2DE188FD685E}" showPageBreaks="1" printArea="1" hiddenColumns="1" state="hidden" topLeftCell="B3">
      <selection activeCell="B36" sqref="B36"/>
      <pageMargins left="0.7" right="0.7" top="0.75" bottom="0.75" header="0.3" footer="0.3"/>
      <pageSetup orientation="portrait" r:id="rId2"/>
    </customSheetView>
    <customSheetView guid="{04AB7A58-4366-4A28-AC89-CED3F78B7D40}" showPageBreaks="1" printArea="1" hiddenColumns="1" state="hidden" topLeftCell="B3">
      <selection activeCell="B36" sqref="B36"/>
      <pageMargins left="0.7" right="0.7" top="0.75" bottom="0.75" header="0.3" footer="0.3"/>
      <pageSetup orientation="portrait" r:id="rId3"/>
    </customSheetView>
  </customSheetView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
  <sheetViews>
    <sheetView workbookViewId="0">
      <selection activeCell="N7" sqref="N7"/>
    </sheetView>
  </sheetViews>
  <sheetFormatPr defaultRowHeight="14.5" x14ac:dyDescent="0.35"/>
  <sheetData>
    <row r="1" spans="2:9" x14ac:dyDescent="0.35">
      <c r="B1" s="9" t="s">
        <v>853</v>
      </c>
    </row>
    <row r="3" spans="2:9" ht="58" x14ac:dyDescent="0.35">
      <c r="B3" s="245" t="s">
        <v>64</v>
      </c>
      <c r="C3" s="246" t="s">
        <v>152</v>
      </c>
      <c r="D3" s="246" t="s">
        <v>116</v>
      </c>
      <c r="E3" s="246" t="s">
        <v>126</v>
      </c>
      <c r="F3" s="246" t="s">
        <v>101</v>
      </c>
      <c r="G3" s="246" t="s">
        <v>146</v>
      </c>
      <c r="H3" s="246" t="s">
        <v>7</v>
      </c>
      <c r="I3" s="247" t="s">
        <v>164</v>
      </c>
    </row>
    <row r="4" spans="2:9" x14ac:dyDescent="0.35">
      <c r="B4" s="248" t="s">
        <v>430</v>
      </c>
      <c r="C4" s="98" t="s">
        <v>774</v>
      </c>
      <c r="D4" s="98" t="s">
        <v>440</v>
      </c>
      <c r="E4" s="98" t="s">
        <v>490</v>
      </c>
      <c r="F4" s="98" t="s">
        <v>483</v>
      </c>
      <c r="G4" s="98" t="s">
        <v>442</v>
      </c>
      <c r="H4" s="98" t="s">
        <v>634</v>
      </c>
      <c r="I4" s="249" t="s">
        <v>439</v>
      </c>
    </row>
    <row r="5" spans="2:9" x14ac:dyDescent="0.35">
      <c r="B5" s="248" t="s">
        <v>771</v>
      </c>
      <c r="C5" s="98" t="s">
        <v>436</v>
      </c>
      <c r="D5" s="98" t="s">
        <v>441</v>
      </c>
      <c r="E5" s="98" t="s">
        <v>491</v>
      </c>
      <c r="F5" s="98" t="s">
        <v>484</v>
      </c>
      <c r="G5" s="39"/>
      <c r="H5" s="98" t="s">
        <v>429</v>
      </c>
      <c r="I5" s="250"/>
    </row>
    <row r="6" spans="2:9" x14ac:dyDescent="0.35">
      <c r="B6" s="248" t="s">
        <v>431</v>
      </c>
      <c r="C6" s="98" t="s">
        <v>437</v>
      </c>
      <c r="D6" s="98" t="s">
        <v>776</v>
      </c>
      <c r="E6" s="98" t="s">
        <v>492</v>
      </c>
      <c r="F6" s="98" t="s">
        <v>485</v>
      </c>
      <c r="G6" s="39"/>
      <c r="H6" s="98" t="s">
        <v>777</v>
      </c>
      <c r="I6" s="250"/>
    </row>
    <row r="7" spans="2:9" x14ac:dyDescent="0.35">
      <c r="B7" s="248" t="s">
        <v>772</v>
      </c>
      <c r="C7" s="98" t="s">
        <v>438</v>
      </c>
      <c r="D7" s="39"/>
      <c r="E7" s="98" t="s">
        <v>493</v>
      </c>
      <c r="F7" s="98" t="s">
        <v>486</v>
      </c>
      <c r="G7" s="39"/>
      <c r="H7" s="98" t="s">
        <v>778</v>
      </c>
      <c r="I7" s="250"/>
    </row>
    <row r="8" spans="2:9" x14ac:dyDescent="0.35">
      <c r="B8" s="248" t="s">
        <v>432</v>
      </c>
      <c r="C8" s="98" t="s">
        <v>775</v>
      </c>
      <c r="D8" s="39"/>
      <c r="E8" s="98" t="s">
        <v>494</v>
      </c>
      <c r="F8" s="39"/>
      <c r="G8" s="39"/>
      <c r="H8" s="98" t="s">
        <v>443</v>
      </c>
      <c r="I8" s="250"/>
    </row>
    <row r="9" spans="2:9" x14ac:dyDescent="0.35">
      <c r="B9" s="248" t="s">
        <v>773</v>
      </c>
      <c r="C9" s="39"/>
      <c r="D9" s="39"/>
      <c r="E9" s="39"/>
      <c r="F9" s="39"/>
      <c r="G9" s="39"/>
      <c r="H9" s="98" t="s">
        <v>455</v>
      </c>
      <c r="I9" s="250"/>
    </row>
    <row r="10" spans="2:9" x14ac:dyDescent="0.35">
      <c r="B10" s="248" t="s">
        <v>433</v>
      </c>
      <c r="C10" s="39"/>
      <c r="D10" s="39"/>
      <c r="E10" s="39"/>
      <c r="F10" s="39"/>
      <c r="G10" s="39"/>
      <c r="H10" s="98" t="s">
        <v>444</v>
      </c>
      <c r="I10" s="250"/>
    </row>
    <row r="11" spans="2:9" x14ac:dyDescent="0.35">
      <c r="B11" s="248" t="s">
        <v>434</v>
      </c>
      <c r="C11" s="39"/>
      <c r="D11" s="39"/>
      <c r="E11" s="39"/>
      <c r="F11" s="39"/>
      <c r="G11" s="39"/>
      <c r="H11" s="98" t="s">
        <v>445</v>
      </c>
      <c r="I11" s="250"/>
    </row>
    <row r="12" spans="2:9" x14ac:dyDescent="0.35">
      <c r="B12" s="248" t="s">
        <v>435</v>
      </c>
      <c r="C12" s="39"/>
      <c r="D12" s="39"/>
      <c r="E12" s="39"/>
      <c r="F12" s="39"/>
      <c r="G12" s="39"/>
      <c r="H12" s="98" t="s">
        <v>779</v>
      </c>
      <c r="I12" s="250"/>
    </row>
    <row r="13" spans="2:9" x14ac:dyDescent="0.35">
      <c r="B13" s="251"/>
      <c r="C13" s="39"/>
      <c r="D13" s="39"/>
      <c r="E13" s="39"/>
      <c r="F13" s="39"/>
      <c r="G13" s="39"/>
      <c r="H13" s="98" t="s">
        <v>780</v>
      </c>
      <c r="I13" s="250"/>
    </row>
    <row r="14" spans="2:9" x14ac:dyDescent="0.35">
      <c r="B14" s="251"/>
      <c r="C14" s="39"/>
      <c r="D14" s="39"/>
      <c r="E14" s="39"/>
      <c r="F14" s="39"/>
      <c r="G14" s="39"/>
      <c r="H14" s="98" t="s">
        <v>48</v>
      </c>
      <c r="I14" s="250"/>
    </row>
    <row r="15" spans="2:9" x14ac:dyDescent="0.35">
      <c r="B15" s="251"/>
      <c r="C15" s="39"/>
      <c r="D15" s="39"/>
      <c r="E15" s="39"/>
      <c r="F15" s="39"/>
      <c r="G15" s="39"/>
      <c r="H15" s="98" t="s">
        <v>51</v>
      </c>
      <c r="I15" s="250"/>
    </row>
    <row r="16" spans="2:9" x14ac:dyDescent="0.35">
      <c r="B16" s="251"/>
      <c r="C16" s="39"/>
      <c r="D16" s="39"/>
      <c r="E16" s="39"/>
      <c r="F16" s="39"/>
      <c r="G16" s="39"/>
      <c r="H16" s="98" t="s">
        <v>56</v>
      </c>
      <c r="I16" s="250"/>
    </row>
    <row r="17" spans="2:9" x14ac:dyDescent="0.35">
      <c r="B17" s="252"/>
      <c r="C17" s="253"/>
      <c r="D17" s="253"/>
      <c r="E17" s="253"/>
      <c r="F17" s="253"/>
      <c r="G17" s="253"/>
      <c r="H17" s="254" t="s">
        <v>60</v>
      </c>
      <c r="I17" s="255"/>
    </row>
    <row r="18" spans="2:9" x14ac:dyDescent="0.35">
      <c r="B18" s="29"/>
      <c r="C18" s="29"/>
      <c r="D18" s="29"/>
      <c r="E18" s="29"/>
      <c r="F18" s="29"/>
      <c r="G18" s="29"/>
      <c r="H18" s="29"/>
      <c r="I18" s="29"/>
    </row>
    <row r="19" spans="2:9" x14ac:dyDescent="0.35">
      <c r="C19" s="29"/>
      <c r="D19" s="29"/>
      <c r="E19" s="29"/>
      <c r="F19" s="29"/>
      <c r="G19" s="29"/>
      <c r="H19" s="29"/>
      <c r="I19" s="29"/>
    </row>
  </sheetData>
  <customSheetViews>
    <customSheetView guid="{8E7A659F-1F78-41E1-A901-E72DF8119CBB}" state="hidden">
      <selection activeCell="N7" sqref="N7"/>
      <pageMargins left="0.7" right="0.7" top="0.75" bottom="0.75" header="0.3" footer="0.3"/>
      <pageSetup orientation="portrait" r:id="rId1"/>
    </customSheetView>
    <customSheetView guid="{12AE7722-B0A3-4C2A-98B5-2DE188FD685E}" showPageBreaks="1" printArea="1" state="hidden">
      <selection activeCell="N7" sqref="N7"/>
      <pageMargins left="0.7" right="0.7" top="0.75" bottom="0.75" header="0.3" footer="0.3"/>
      <pageSetup orientation="portrait" r:id="rId2"/>
    </customSheetView>
    <customSheetView guid="{04AB7A58-4366-4A28-AC89-CED3F78B7D40}" showPageBreaks="1" printArea="1" state="hidden">
      <selection activeCell="N7" sqref="N7"/>
      <pageMargins left="0.7" right="0.7" top="0.75" bottom="0.75" header="0.3" footer="0.3"/>
      <pageSetup orientation="portrait" r:id="rId3"/>
    </customSheetView>
  </customSheetViews>
  <pageMargins left="0.7" right="0.7" top="0.75" bottom="0.75" header="0.3" footer="0.3"/>
  <pageSetup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4"/>
  <sheetViews>
    <sheetView topLeftCell="D13" workbookViewId="0">
      <selection activeCell="N6" sqref="N6"/>
    </sheetView>
  </sheetViews>
  <sheetFormatPr defaultRowHeight="14.5" x14ac:dyDescent="0.35"/>
  <cols>
    <col min="1" max="1" width="23.81640625" customWidth="1"/>
    <col min="2" max="2" width="13.81640625" customWidth="1"/>
    <col min="3" max="3" width="55.7265625" style="29" customWidth="1"/>
    <col min="4" max="4" width="11.81640625" style="29" customWidth="1"/>
    <col min="5" max="5" width="11.26953125" customWidth="1"/>
    <col min="6" max="6" width="11.453125" customWidth="1"/>
    <col min="7" max="7" width="17.453125" style="29" customWidth="1"/>
    <col min="8" max="8" width="57.7265625" style="60" customWidth="1"/>
    <col min="9" max="9" width="28.7265625" customWidth="1"/>
    <col min="10" max="11" width="10.1796875" customWidth="1"/>
    <col min="12" max="12" width="11.54296875" customWidth="1"/>
    <col min="13" max="13" width="18.26953125" bestFit="1" customWidth="1"/>
  </cols>
  <sheetData>
    <row r="1" spans="1:12" s="37" customFormat="1" ht="29" x14ac:dyDescent="0.35">
      <c r="A1" s="182" t="s">
        <v>2</v>
      </c>
      <c r="B1" s="183" t="s">
        <v>4</v>
      </c>
      <c r="C1" s="183" t="s">
        <v>6</v>
      </c>
      <c r="D1" s="183" t="s">
        <v>3</v>
      </c>
      <c r="E1" s="183" t="s">
        <v>1</v>
      </c>
      <c r="F1" s="183" t="s">
        <v>754</v>
      </c>
      <c r="G1" s="183" t="s">
        <v>581</v>
      </c>
      <c r="H1" s="190" t="s">
        <v>747</v>
      </c>
      <c r="I1" s="183" t="s">
        <v>746</v>
      </c>
      <c r="J1" s="183"/>
      <c r="K1" s="183" t="s">
        <v>753</v>
      </c>
      <c r="L1" s="183" t="s">
        <v>752</v>
      </c>
    </row>
    <row r="3" spans="1:12" s="29" customFormat="1" ht="29" x14ac:dyDescent="0.35">
      <c r="A3" s="145" t="s">
        <v>421</v>
      </c>
      <c r="B3" s="119" t="s">
        <v>4</v>
      </c>
      <c r="C3" s="145" t="s">
        <v>6</v>
      </c>
      <c r="D3" s="145" t="s">
        <v>3</v>
      </c>
      <c r="E3" s="87" t="s">
        <v>313</v>
      </c>
      <c r="F3" s="145" t="s">
        <v>1</v>
      </c>
      <c r="G3" s="119" t="s">
        <v>754</v>
      </c>
      <c r="H3" s="191" t="s">
        <v>581</v>
      </c>
      <c r="I3" s="145" t="s">
        <v>765</v>
      </c>
      <c r="J3" s="121" t="s">
        <v>746</v>
      </c>
      <c r="K3" s="135" t="s">
        <v>753</v>
      </c>
      <c r="L3" s="135" t="s">
        <v>752</v>
      </c>
    </row>
    <row r="4" spans="1:12" ht="43.5" x14ac:dyDescent="0.35">
      <c r="A4" s="166" t="s">
        <v>755</v>
      </c>
      <c r="B4" s="72" t="s">
        <v>69</v>
      </c>
      <c r="C4" s="120" t="s">
        <v>71</v>
      </c>
      <c r="D4" s="72" t="s">
        <v>16</v>
      </c>
      <c r="E4" s="71">
        <v>1</v>
      </c>
      <c r="F4" s="72" t="s">
        <v>179</v>
      </c>
      <c r="G4" s="72" t="s">
        <v>430</v>
      </c>
      <c r="H4" s="120" t="s">
        <v>710</v>
      </c>
      <c r="I4" s="72" t="s">
        <v>215</v>
      </c>
      <c r="J4" s="158">
        <v>2</v>
      </c>
      <c r="K4" s="58"/>
      <c r="L4" s="159" t="e">
        <f>K4/I4</f>
        <v>#VALUE!</v>
      </c>
    </row>
    <row r="5" spans="1:12" x14ac:dyDescent="0.35">
      <c r="A5" s="167"/>
      <c r="B5" s="166" t="s">
        <v>75</v>
      </c>
      <c r="C5" s="120" t="s">
        <v>76</v>
      </c>
      <c r="D5" s="71" t="s">
        <v>16</v>
      </c>
      <c r="E5" s="71">
        <v>5</v>
      </c>
      <c r="F5" s="72" t="s">
        <v>174</v>
      </c>
      <c r="G5" s="72" t="s">
        <v>431</v>
      </c>
      <c r="H5" s="120" t="s">
        <v>720</v>
      </c>
      <c r="I5" s="72" t="s">
        <v>215</v>
      </c>
      <c r="J5" s="180">
        <v>3</v>
      </c>
      <c r="K5" s="58"/>
      <c r="L5" s="159" t="e">
        <f t="shared" ref="L5:L68" si="0">K5/I5</f>
        <v>#VALUE!</v>
      </c>
    </row>
    <row r="6" spans="1:12" ht="29" x14ac:dyDescent="0.35">
      <c r="A6" s="167"/>
      <c r="B6" s="166" t="s">
        <v>78</v>
      </c>
      <c r="C6" s="131" t="s">
        <v>79</v>
      </c>
      <c r="D6" s="166" t="s">
        <v>20</v>
      </c>
      <c r="E6" s="71">
        <v>7</v>
      </c>
      <c r="F6" s="166" t="s">
        <v>181</v>
      </c>
      <c r="G6" s="166" t="s">
        <v>475</v>
      </c>
      <c r="H6" s="131" t="s">
        <v>721</v>
      </c>
      <c r="I6" s="72" t="s">
        <v>186</v>
      </c>
      <c r="J6" s="180">
        <v>5</v>
      </c>
      <c r="K6" s="58"/>
      <c r="L6" s="159" t="e">
        <f t="shared" si="0"/>
        <v>#VALUE!</v>
      </c>
    </row>
    <row r="7" spans="1:12" x14ac:dyDescent="0.35">
      <c r="A7" s="167"/>
      <c r="B7" s="163"/>
      <c r="C7" s="132"/>
      <c r="D7" s="163"/>
      <c r="F7" s="163"/>
      <c r="G7" s="174" t="s">
        <v>474</v>
      </c>
      <c r="H7" s="120" t="s">
        <v>712</v>
      </c>
      <c r="I7" s="72" t="s">
        <v>266</v>
      </c>
      <c r="J7" s="180">
        <v>5</v>
      </c>
      <c r="K7" s="58"/>
      <c r="L7" s="159" t="e">
        <f t="shared" si="0"/>
        <v>#VALUE!</v>
      </c>
    </row>
    <row r="8" spans="1:12" ht="29" x14ac:dyDescent="0.35">
      <c r="A8" s="167"/>
      <c r="B8" s="174" t="s">
        <v>81</v>
      </c>
      <c r="C8" s="120" t="s">
        <v>82</v>
      </c>
      <c r="D8" s="72" t="s">
        <v>80</v>
      </c>
      <c r="E8" s="71">
        <v>2</v>
      </c>
      <c r="F8" s="72" t="s">
        <v>172</v>
      </c>
      <c r="G8" s="72" t="s">
        <v>432</v>
      </c>
      <c r="H8" s="120" t="s">
        <v>722</v>
      </c>
      <c r="I8" s="72" t="s">
        <v>227</v>
      </c>
      <c r="J8" s="180">
        <v>5</v>
      </c>
      <c r="K8" s="58"/>
      <c r="L8" s="159" t="e">
        <f t="shared" si="0"/>
        <v>#VALUE!</v>
      </c>
    </row>
    <row r="9" spans="1:12" ht="29" x14ac:dyDescent="0.35">
      <c r="A9" s="167"/>
      <c r="B9" s="178" t="s">
        <v>85</v>
      </c>
      <c r="C9" s="131" t="s">
        <v>86</v>
      </c>
      <c r="D9" s="166" t="s">
        <v>24</v>
      </c>
      <c r="E9" s="71">
        <v>11</v>
      </c>
      <c r="F9" s="166" t="s">
        <v>182</v>
      </c>
      <c r="G9" s="166" t="s">
        <v>476</v>
      </c>
      <c r="H9" s="123" t="s">
        <v>723</v>
      </c>
      <c r="I9" s="72" t="s">
        <v>186</v>
      </c>
      <c r="J9" s="180">
        <v>5</v>
      </c>
      <c r="K9" s="58"/>
      <c r="L9" s="159" t="e">
        <f t="shared" si="0"/>
        <v>#VALUE!</v>
      </c>
    </row>
    <row r="10" spans="1:12" x14ac:dyDescent="0.35">
      <c r="A10" s="167"/>
      <c r="B10" s="167"/>
      <c r="C10" s="132"/>
      <c r="D10" s="163"/>
      <c r="F10" s="163"/>
      <c r="G10" s="174" t="s">
        <v>477</v>
      </c>
      <c r="H10" s="123" t="s">
        <v>724</v>
      </c>
      <c r="I10" s="72" t="s">
        <v>270</v>
      </c>
      <c r="J10" s="180">
        <v>5</v>
      </c>
      <c r="K10" s="58"/>
      <c r="L10" s="159" t="e">
        <f t="shared" si="0"/>
        <v>#VALUE!</v>
      </c>
    </row>
    <row r="11" spans="1:12" ht="29" x14ac:dyDescent="0.35">
      <c r="A11" s="167"/>
      <c r="B11" s="72" t="s">
        <v>88</v>
      </c>
      <c r="C11" s="120" t="s">
        <v>90</v>
      </c>
      <c r="D11" s="72" t="s">
        <v>12</v>
      </c>
      <c r="E11" s="71" t="s">
        <v>688</v>
      </c>
      <c r="F11" s="72" t="s">
        <v>183</v>
      </c>
      <c r="G11" s="72" t="s">
        <v>433</v>
      </c>
      <c r="H11" s="123" t="s">
        <v>725</v>
      </c>
      <c r="I11" s="72" t="s">
        <v>186</v>
      </c>
      <c r="J11" s="180">
        <v>5</v>
      </c>
      <c r="K11" s="58"/>
      <c r="L11" s="159" t="e">
        <f t="shared" si="0"/>
        <v>#VALUE!</v>
      </c>
    </row>
    <row r="12" spans="1:12" ht="29" x14ac:dyDescent="0.35">
      <c r="A12" s="163"/>
      <c r="B12" s="72" t="s">
        <v>92</v>
      </c>
      <c r="C12" s="120" t="s">
        <v>93</v>
      </c>
      <c r="D12" s="72" t="s">
        <v>16</v>
      </c>
      <c r="E12" s="71">
        <v>4</v>
      </c>
      <c r="F12" s="72" t="s">
        <v>177</v>
      </c>
      <c r="G12" s="72" t="s">
        <v>434</v>
      </c>
      <c r="H12" s="123" t="s">
        <v>726</v>
      </c>
      <c r="I12" s="72" t="s">
        <v>228</v>
      </c>
      <c r="J12" s="180">
        <v>5</v>
      </c>
      <c r="K12" s="58"/>
      <c r="L12" s="159" t="e">
        <f t="shared" si="0"/>
        <v>#VALUE!</v>
      </c>
    </row>
    <row r="13" spans="1:12" ht="29" x14ac:dyDescent="0.35">
      <c r="A13" s="58"/>
      <c r="B13" s="72" t="s">
        <v>96</v>
      </c>
      <c r="C13" s="120" t="s">
        <v>98</v>
      </c>
      <c r="D13" s="72" t="s">
        <v>95</v>
      </c>
      <c r="E13" s="71">
        <v>6</v>
      </c>
      <c r="F13" s="72" t="s">
        <v>170</v>
      </c>
      <c r="G13" s="72" t="s">
        <v>435</v>
      </c>
      <c r="H13" s="123" t="s">
        <v>727</v>
      </c>
      <c r="I13" s="72" t="s">
        <v>198</v>
      </c>
      <c r="J13" s="180">
        <v>2</v>
      </c>
      <c r="K13" s="58"/>
      <c r="L13" s="159" t="e">
        <f t="shared" si="0"/>
        <v>#VALUE!</v>
      </c>
    </row>
    <row r="14" spans="1:12" ht="29" x14ac:dyDescent="0.35">
      <c r="A14" s="166" t="s">
        <v>152</v>
      </c>
      <c r="B14" s="166" t="s">
        <v>155</v>
      </c>
      <c r="C14" s="131" t="s">
        <v>157</v>
      </c>
      <c r="D14" s="166" t="s">
        <v>80</v>
      </c>
      <c r="E14" s="71">
        <v>3</v>
      </c>
      <c r="F14" s="166" t="s">
        <v>154</v>
      </c>
      <c r="G14" s="166" t="s">
        <v>498</v>
      </c>
      <c r="H14" s="123" t="s">
        <v>730</v>
      </c>
      <c r="I14" s="72" t="s">
        <v>186</v>
      </c>
      <c r="J14" s="180">
        <v>5</v>
      </c>
      <c r="K14" s="58"/>
      <c r="L14" s="159" t="e">
        <f t="shared" si="0"/>
        <v>#VALUE!</v>
      </c>
    </row>
    <row r="15" spans="1:12" x14ac:dyDescent="0.35">
      <c r="A15" s="167"/>
      <c r="B15" s="167"/>
      <c r="C15" s="132"/>
      <c r="D15" s="163"/>
      <c r="E15" s="71">
        <v>4</v>
      </c>
      <c r="F15" s="174" t="s">
        <v>154</v>
      </c>
      <c r="G15" s="174" t="s">
        <v>499</v>
      </c>
      <c r="H15" s="123" t="s">
        <v>232</v>
      </c>
      <c r="I15" s="72" t="s">
        <v>227</v>
      </c>
      <c r="J15" s="180">
        <v>5</v>
      </c>
      <c r="K15" s="58"/>
      <c r="L15" s="159" t="e">
        <f t="shared" si="0"/>
        <v>#VALUE!</v>
      </c>
    </row>
    <row r="16" spans="1:12" ht="43.5" x14ac:dyDescent="0.35">
      <c r="A16" s="167"/>
      <c r="B16" s="72" t="s">
        <v>159</v>
      </c>
      <c r="C16" s="120" t="s">
        <v>160</v>
      </c>
      <c r="D16" s="72" t="s">
        <v>24</v>
      </c>
      <c r="E16" s="71">
        <v>9</v>
      </c>
      <c r="F16" s="72" t="s">
        <v>158</v>
      </c>
      <c r="G16" s="72" t="s">
        <v>436</v>
      </c>
      <c r="H16" s="123" t="s">
        <v>716</v>
      </c>
      <c r="I16" s="72" t="s">
        <v>728</v>
      </c>
      <c r="J16" s="180">
        <v>5</v>
      </c>
      <c r="K16" s="58"/>
      <c r="L16" s="159" t="e">
        <f t="shared" si="0"/>
        <v>#VALUE!</v>
      </c>
    </row>
    <row r="17" spans="1:12" ht="43.5" x14ac:dyDescent="0.35">
      <c r="A17" s="167"/>
      <c r="B17" s="72" t="s">
        <v>161</v>
      </c>
      <c r="C17" s="120" t="s">
        <v>162</v>
      </c>
      <c r="D17" s="72" t="s">
        <v>12</v>
      </c>
      <c r="E17" s="71">
        <v>8</v>
      </c>
      <c r="F17" s="72" t="s">
        <v>55</v>
      </c>
      <c r="G17" s="72" t="s">
        <v>437</v>
      </c>
      <c r="H17" s="123" t="s">
        <v>729</v>
      </c>
      <c r="I17" s="72" t="s">
        <v>213</v>
      </c>
      <c r="J17" s="180">
        <v>5</v>
      </c>
      <c r="K17" s="58"/>
      <c r="L17" s="159" t="e">
        <f t="shared" si="0"/>
        <v>#VALUE!</v>
      </c>
    </row>
    <row r="18" spans="1:12" ht="29" x14ac:dyDescent="0.35">
      <c r="A18" s="163"/>
      <c r="B18" s="72" t="s">
        <v>163</v>
      </c>
      <c r="C18" s="120" t="s">
        <v>98</v>
      </c>
      <c r="D18" s="72" t="s">
        <v>65</v>
      </c>
      <c r="E18" s="71" t="s">
        <v>757</v>
      </c>
      <c r="F18" s="72" t="s">
        <v>170</v>
      </c>
      <c r="G18" s="72" t="s">
        <v>438</v>
      </c>
      <c r="H18" s="123" t="s">
        <v>727</v>
      </c>
      <c r="I18" s="72" t="s">
        <v>198</v>
      </c>
      <c r="J18" s="180">
        <v>2</v>
      </c>
      <c r="K18" s="58"/>
      <c r="L18" s="159" t="e">
        <f t="shared" si="0"/>
        <v>#VALUE!</v>
      </c>
    </row>
    <row r="19" spans="1:12" ht="58" x14ac:dyDescent="0.35">
      <c r="A19" s="166" t="s">
        <v>116</v>
      </c>
      <c r="B19" s="72" t="s">
        <v>120</v>
      </c>
      <c r="C19" s="120" t="s">
        <v>121</v>
      </c>
      <c r="D19" s="72" t="s">
        <v>119</v>
      </c>
      <c r="E19" s="71" t="s">
        <v>760</v>
      </c>
      <c r="F19" s="72" t="s">
        <v>118</v>
      </c>
      <c r="G19" s="72" t="s">
        <v>440</v>
      </c>
      <c r="H19" s="123" t="s">
        <v>741</v>
      </c>
      <c r="I19" s="72" t="s">
        <v>227</v>
      </c>
      <c r="J19" s="180">
        <v>5</v>
      </c>
      <c r="K19" s="58"/>
      <c r="L19" s="159" t="e">
        <f t="shared" si="0"/>
        <v>#VALUE!</v>
      </c>
    </row>
    <row r="20" spans="1:12" ht="29" x14ac:dyDescent="0.35">
      <c r="A20" s="167"/>
      <c r="B20" s="166" t="s">
        <v>123</v>
      </c>
      <c r="C20" s="120" t="s">
        <v>98</v>
      </c>
      <c r="D20" s="72" t="s">
        <v>80</v>
      </c>
      <c r="E20" s="71" t="s">
        <v>759</v>
      </c>
      <c r="F20" s="72" t="s">
        <v>176</v>
      </c>
      <c r="G20" s="72" t="s">
        <v>441</v>
      </c>
      <c r="H20" s="123" t="s">
        <v>727</v>
      </c>
      <c r="I20" s="72" t="s">
        <v>198</v>
      </c>
      <c r="J20" s="180">
        <v>2</v>
      </c>
      <c r="K20" s="58"/>
      <c r="L20" s="159" t="e">
        <f t="shared" si="0"/>
        <v>#VALUE!</v>
      </c>
    </row>
    <row r="21" spans="1:12" ht="43.5" x14ac:dyDescent="0.35">
      <c r="A21" s="167"/>
      <c r="B21" s="166" t="s">
        <v>124</v>
      </c>
      <c r="C21" s="131" t="s">
        <v>204</v>
      </c>
      <c r="D21" s="166" t="s">
        <v>24</v>
      </c>
      <c r="E21" s="71">
        <v>3</v>
      </c>
      <c r="F21" s="166" t="s">
        <v>55</v>
      </c>
      <c r="G21" s="166" t="s">
        <v>487</v>
      </c>
      <c r="H21" s="123" t="s">
        <v>742</v>
      </c>
      <c r="I21" s="72" t="s">
        <v>186</v>
      </c>
      <c r="J21" s="180">
        <v>5</v>
      </c>
      <c r="K21" s="58"/>
      <c r="L21" s="159" t="e">
        <f t="shared" si="0"/>
        <v>#VALUE!</v>
      </c>
    </row>
    <row r="22" spans="1:12" x14ac:dyDescent="0.35">
      <c r="A22" s="167"/>
      <c r="B22" s="167"/>
      <c r="C22" s="133"/>
      <c r="D22" s="167"/>
      <c r="F22" s="167"/>
      <c r="G22" s="178" t="s">
        <v>489</v>
      </c>
      <c r="H22" s="123" t="s">
        <v>743</v>
      </c>
      <c r="I22" s="72" t="s">
        <v>200</v>
      </c>
      <c r="J22" s="180">
        <v>5</v>
      </c>
      <c r="K22" s="58"/>
      <c r="L22" s="159" t="e">
        <f t="shared" si="0"/>
        <v>#VALUE!</v>
      </c>
    </row>
    <row r="23" spans="1:12" x14ac:dyDescent="0.35">
      <c r="A23" s="163"/>
      <c r="B23" s="163"/>
      <c r="C23" s="132"/>
      <c r="D23" s="163"/>
      <c r="F23" s="163"/>
      <c r="G23" s="174" t="s">
        <v>488</v>
      </c>
      <c r="H23" s="123" t="s">
        <v>744</v>
      </c>
      <c r="I23" s="72" t="s">
        <v>203</v>
      </c>
      <c r="J23" s="180">
        <v>5</v>
      </c>
      <c r="K23" s="58"/>
      <c r="L23" s="159" t="e">
        <f t="shared" si="0"/>
        <v>#VALUE!</v>
      </c>
    </row>
    <row r="24" spans="1:12" ht="29" x14ac:dyDescent="0.35">
      <c r="A24" s="166" t="s">
        <v>126</v>
      </c>
      <c r="B24" s="72" t="s">
        <v>129</v>
      </c>
      <c r="C24" s="120" t="s">
        <v>131</v>
      </c>
      <c r="D24" s="72" t="s">
        <v>128</v>
      </c>
      <c r="E24" s="71" t="s">
        <v>762</v>
      </c>
      <c r="F24" s="71" t="s">
        <v>55</v>
      </c>
      <c r="G24" s="72" t="s">
        <v>490</v>
      </c>
      <c r="H24" s="123" t="s">
        <v>731</v>
      </c>
      <c r="I24" s="72" t="s">
        <v>186</v>
      </c>
      <c r="J24" s="180">
        <v>5</v>
      </c>
      <c r="K24" s="58"/>
      <c r="L24" s="159" t="e">
        <f t="shared" si="0"/>
        <v>#VALUE!</v>
      </c>
    </row>
    <row r="25" spans="1:12" ht="58" x14ac:dyDescent="0.35">
      <c r="A25" s="167"/>
      <c r="B25" s="72" t="s">
        <v>133</v>
      </c>
      <c r="C25" s="120" t="s">
        <v>134</v>
      </c>
      <c r="D25" s="72" t="s">
        <v>80</v>
      </c>
      <c r="E25" s="71" t="s">
        <v>761</v>
      </c>
      <c r="F25" s="72">
        <v>1</v>
      </c>
      <c r="G25" s="72" t="s">
        <v>491</v>
      </c>
      <c r="H25" s="123" t="s">
        <v>732</v>
      </c>
      <c r="I25" s="72" t="s">
        <v>205</v>
      </c>
      <c r="J25" s="180">
        <v>5</v>
      </c>
      <c r="K25" s="58"/>
      <c r="L25" s="159" t="e">
        <f t="shared" si="0"/>
        <v>#VALUE!</v>
      </c>
    </row>
    <row r="26" spans="1:12" ht="58" x14ac:dyDescent="0.35">
      <c r="A26" s="167"/>
      <c r="B26" s="72" t="s">
        <v>137</v>
      </c>
      <c r="C26" s="120" t="s">
        <v>138</v>
      </c>
      <c r="D26" s="72" t="s">
        <v>119</v>
      </c>
      <c r="E26" s="71" t="s">
        <v>758</v>
      </c>
      <c r="F26" s="72" t="s">
        <v>136</v>
      </c>
      <c r="G26" s="72" t="s">
        <v>492</v>
      </c>
      <c r="H26" s="123" t="s">
        <v>733</v>
      </c>
      <c r="I26" s="72" t="s">
        <v>206</v>
      </c>
      <c r="J26" s="180">
        <v>5</v>
      </c>
      <c r="K26" s="58"/>
      <c r="L26" s="159" t="e">
        <f t="shared" si="0"/>
        <v>#VALUE!</v>
      </c>
    </row>
    <row r="27" spans="1:12" ht="58" x14ac:dyDescent="0.35">
      <c r="A27" s="167"/>
      <c r="B27" s="72" t="s">
        <v>140</v>
      </c>
      <c r="C27" s="120" t="s">
        <v>141</v>
      </c>
      <c r="D27" s="72" t="s">
        <v>497</v>
      </c>
      <c r="E27" s="71">
        <v>8</v>
      </c>
      <c r="F27" s="72" t="s">
        <v>139</v>
      </c>
      <c r="G27" s="72" t="s">
        <v>493</v>
      </c>
      <c r="H27" s="123" t="s">
        <v>734</v>
      </c>
      <c r="I27" s="72" t="s">
        <v>208</v>
      </c>
      <c r="J27" s="180">
        <v>5</v>
      </c>
      <c r="K27" s="58"/>
      <c r="L27" s="159" t="e">
        <f t="shared" si="0"/>
        <v>#VALUE!</v>
      </c>
    </row>
    <row r="28" spans="1:12" ht="43.5" x14ac:dyDescent="0.35">
      <c r="A28" s="163"/>
      <c r="B28" s="72" t="s">
        <v>143</v>
      </c>
      <c r="C28" s="120" t="s">
        <v>144</v>
      </c>
      <c r="D28" s="72" t="s">
        <v>16</v>
      </c>
      <c r="E28" s="71">
        <v>5</v>
      </c>
      <c r="F28" s="72" t="s">
        <v>84</v>
      </c>
      <c r="G28" s="72" t="s">
        <v>494</v>
      </c>
      <c r="H28" s="123" t="s">
        <v>735</v>
      </c>
      <c r="I28" s="72" t="s">
        <v>209</v>
      </c>
      <c r="J28" s="180">
        <v>5</v>
      </c>
      <c r="K28" s="58"/>
      <c r="L28" s="159" t="e">
        <f t="shared" si="0"/>
        <v>#VALUE!</v>
      </c>
    </row>
    <row r="29" spans="1:12" x14ac:dyDescent="0.35">
      <c r="A29" s="166" t="s">
        <v>101</v>
      </c>
      <c r="B29" s="72" t="s">
        <v>104</v>
      </c>
      <c r="C29" s="120" t="s">
        <v>105</v>
      </c>
      <c r="D29" s="71" t="s">
        <v>16</v>
      </c>
      <c r="E29" s="71">
        <v>1</v>
      </c>
      <c r="F29" s="72" t="s">
        <v>100</v>
      </c>
      <c r="G29" s="72" t="s">
        <v>483</v>
      </c>
      <c r="H29" s="123" t="s">
        <v>736</v>
      </c>
      <c r="I29" s="72" t="s">
        <v>186</v>
      </c>
      <c r="J29" s="180">
        <v>5</v>
      </c>
      <c r="K29" s="58"/>
      <c r="L29" s="159" t="e">
        <f t="shared" si="0"/>
        <v>#VALUE!</v>
      </c>
    </row>
    <row r="30" spans="1:12" ht="29" x14ac:dyDescent="0.35">
      <c r="A30" s="167"/>
      <c r="B30" s="72" t="s">
        <v>107</v>
      </c>
      <c r="C30" s="120" t="s">
        <v>108</v>
      </c>
      <c r="D30" s="72" t="s">
        <v>20</v>
      </c>
      <c r="E30" s="71">
        <v>2</v>
      </c>
      <c r="F30" s="72">
        <v>1</v>
      </c>
      <c r="G30" s="72" t="s">
        <v>484</v>
      </c>
      <c r="H30" s="123" t="s">
        <v>738</v>
      </c>
      <c r="I30" s="72" t="s">
        <v>186</v>
      </c>
      <c r="J30" s="180">
        <v>5</v>
      </c>
      <c r="K30" s="58"/>
      <c r="L30" s="159" t="e">
        <f t="shared" si="0"/>
        <v>#VALUE!</v>
      </c>
    </row>
    <row r="31" spans="1:12" ht="43.5" x14ac:dyDescent="0.35">
      <c r="A31" s="167"/>
      <c r="B31" s="72" t="s">
        <v>110</v>
      </c>
      <c r="C31" s="120" t="s">
        <v>112</v>
      </c>
      <c r="D31" s="72" t="s">
        <v>12</v>
      </c>
      <c r="E31" s="71">
        <v>4</v>
      </c>
      <c r="F31" s="72" t="s">
        <v>87</v>
      </c>
      <c r="G31" s="72" t="s">
        <v>485</v>
      </c>
      <c r="H31" s="123" t="s">
        <v>737</v>
      </c>
      <c r="I31" s="72" t="s">
        <v>187</v>
      </c>
      <c r="J31" s="180">
        <v>3</v>
      </c>
      <c r="K31" s="58"/>
      <c r="L31" s="159" t="e">
        <f t="shared" si="0"/>
        <v>#VALUE!</v>
      </c>
    </row>
    <row r="32" spans="1:12" ht="43.5" x14ac:dyDescent="0.35">
      <c r="A32" s="163"/>
      <c r="B32" s="72" t="s">
        <v>114</v>
      </c>
      <c r="C32" s="120" t="s">
        <v>115</v>
      </c>
      <c r="D32" s="72" t="s">
        <v>24</v>
      </c>
      <c r="E32" s="71">
        <v>3</v>
      </c>
      <c r="F32" s="72">
        <v>1</v>
      </c>
      <c r="G32" s="72" t="s">
        <v>486</v>
      </c>
      <c r="H32" s="123" t="s">
        <v>739</v>
      </c>
      <c r="I32" s="72" t="s">
        <v>186</v>
      </c>
      <c r="J32" s="180">
        <v>5</v>
      </c>
      <c r="K32" s="58"/>
      <c r="L32" s="159" t="e">
        <f t="shared" si="0"/>
        <v>#VALUE!</v>
      </c>
    </row>
    <row r="33" spans="1:12" ht="29" x14ac:dyDescent="0.35">
      <c r="A33" s="120" t="s">
        <v>146</v>
      </c>
      <c r="B33" s="72" t="s">
        <v>149</v>
      </c>
      <c r="C33" s="120" t="s">
        <v>98</v>
      </c>
      <c r="D33" s="72" t="s">
        <v>80</v>
      </c>
      <c r="E33" s="71" t="s">
        <v>176</v>
      </c>
      <c r="F33" s="72" t="s">
        <v>170</v>
      </c>
      <c r="G33" s="72" t="s">
        <v>442</v>
      </c>
      <c r="H33" s="123" t="s">
        <v>727</v>
      </c>
      <c r="I33" s="72" t="s">
        <v>198</v>
      </c>
      <c r="J33" s="180">
        <v>2</v>
      </c>
      <c r="K33" s="58"/>
      <c r="L33" s="159" t="e">
        <f t="shared" si="0"/>
        <v>#VALUE!</v>
      </c>
    </row>
    <row r="34" spans="1:12" x14ac:dyDescent="0.35">
      <c r="A34" s="166" t="s">
        <v>7</v>
      </c>
      <c r="B34" s="72" t="s">
        <v>13</v>
      </c>
      <c r="C34" s="120" t="s">
        <v>14</v>
      </c>
      <c r="D34" s="72" t="s">
        <v>12</v>
      </c>
      <c r="E34" s="71">
        <v>12</v>
      </c>
      <c r="F34" s="71" t="s">
        <v>170</v>
      </c>
      <c r="G34" s="72" t="s">
        <v>634</v>
      </c>
      <c r="H34" s="123" t="s">
        <v>14</v>
      </c>
      <c r="I34" s="72" t="s">
        <v>235</v>
      </c>
      <c r="J34" s="180">
        <v>1</v>
      </c>
      <c r="K34" s="58"/>
      <c r="L34" s="159" t="e">
        <f t="shared" si="0"/>
        <v>#VALUE!</v>
      </c>
    </row>
    <row r="35" spans="1:12" ht="29" x14ac:dyDescent="0.35">
      <c r="A35" s="167"/>
      <c r="B35" s="72" t="s">
        <v>17</v>
      </c>
      <c r="C35" s="120" t="s">
        <v>18</v>
      </c>
      <c r="D35" s="72" t="s">
        <v>16</v>
      </c>
      <c r="E35" s="71" t="s">
        <v>763</v>
      </c>
      <c r="F35" s="72" t="s">
        <v>171</v>
      </c>
      <c r="G35" s="72" t="s">
        <v>429</v>
      </c>
      <c r="H35" s="123" t="s">
        <v>18</v>
      </c>
      <c r="I35" s="72" t="s">
        <v>185</v>
      </c>
      <c r="J35" s="180">
        <v>1</v>
      </c>
      <c r="K35" s="58"/>
      <c r="L35" s="159" t="e">
        <f t="shared" si="0"/>
        <v>#VALUE!</v>
      </c>
    </row>
    <row r="36" spans="1:12" ht="58" x14ac:dyDescent="0.35">
      <c r="A36" s="167"/>
      <c r="B36" s="72" t="s">
        <v>48</v>
      </c>
      <c r="C36" s="120" t="s">
        <v>49</v>
      </c>
      <c r="D36" s="72" t="s">
        <v>47</v>
      </c>
      <c r="E36" s="71">
        <v>13</v>
      </c>
      <c r="F36" s="72" t="s">
        <v>177</v>
      </c>
      <c r="G36" s="72" t="s">
        <v>48</v>
      </c>
      <c r="H36" s="123" t="s">
        <v>641</v>
      </c>
      <c r="I36" s="72" t="s">
        <v>186</v>
      </c>
      <c r="J36" s="180">
        <v>5</v>
      </c>
      <c r="K36" s="58"/>
      <c r="L36" s="159" t="e">
        <f t="shared" si="0"/>
        <v>#VALUE!</v>
      </c>
    </row>
    <row r="37" spans="1:12" ht="29" x14ac:dyDescent="0.35">
      <c r="A37" s="167"/>
      <c r="B37" s="178" t="s">
        <v>51</v>
      </c>
      <c r="C37" s="131" t="s">
        <v>53</v>
      </c>
      <c r="D37" s="71" t="s">
        <v>47</v>
      </c>
      <c r="E37" s="71">
        <v>13</v>
      </c>
      <c r="F37" s="166" t="s">
        <v>178</v>
      </c>
      <c r="G37" s="166" t="s">
        <v>642</v>
      </c>
      <c r="H37" s="123" t="s">
        <v>645</v>
      </c>
      <c r="I37" s="72" t="s">
        <v>186</v>
      </c>
      <c r="J37" s="180">
        <v>15</v>
      </c>
      <c r="K37" s="58"/>
      <c r="L37" s="159" t="e">
        <f t="shared" si="0"/>
        <v>#VALUE!</v>
      </c>
    </row>
    <row r="38" spans="1:12" x14ac:dyDescent="0.35">
      <c r="A38" s="167"/>
      <c r="B38" s="167"/>
      <c r="C38" s="132"/>
      <c r="D38"/>
      <c r="F38" s="163"/>
      <c r="G38" s="174" t="s">
        <v>643</v>
      </c>
      <c r="H38" s="123" t="s">
        <v>644</v>
      </c>
      <c r="I38" s="72" t="s">
        <v>195</v>
      </c>
      <c r="J38" s="180">
        <v>15</v>
      </c>
      <c r="K38" s="58"/>
      <c r="L38" s="159" t="e">
        <f t="shared" si="0"/>
        <v>#VALUE!</v>
      </c>
    </row>
    <row r="39" spans="1:12" ht="43.5" x14ac:dyDescent="0.35">
      <c r="A39" s="167"/>
      <c r="B39" s="166" t="s">
        <v>56</v>
      </c>
      <c r="C39" s="131" t="s">
        <v>58</v>
      </c>
      <c r="D39" s="71" t="s">
        <v>47</v>
      </c>
      <c r="E39" s="71">
        <v>14</v>
      </c>
      <c r="F39" s="166" t="s">
        <v>179</v>
      </c>
      <c r="G39" s="166" t="s">
        <v>646</v>
      </c>
      <c r="H39" s="123" t="s">
        <v>58</v>
      </c>
      <c r="I39" s="72" t="s">
        <v>186</v>
      </c>
      <c r="J39" s="180">
        <v>2</v>
      </c>
      <c r="K39" s="58"/>
      <c r="L39" s="159" t="e">
        <f t="shared" si="0"/>
        <v>#VALUE!</v>
      </c>
    </row>
    <row r="40" spans="1:12" ht="29" x14ac:dyDescent="0.35">
      <c r="A40" s="167"/>
      <c r="B40" s="163"/>
      <c r="C40" s="132"/>
      <c r="D40"/>
      <c r="F40" s="163"/>
      <c r="G40" s="174" t="s">
        <v>647</v>
      </c>
      <c r="H40" s="123" t="s">
        <v>59</v>
      </c>
      <c r="I40" s="72" t="s">
        <v>196</v>
      </c>
      <c r="J40" s="180">
        <v>15</v>
      </c>
      <c r="K40" s="58"/>
      <c r="L40" s="159" t="e">
        <f t="shared" si="0"/>
        <v>#VALUE!</v>
      </c>
    </row>
    <row r="41" spans="1:12" ht="58" x14ac:dyDescent="0.35">
      <c r="A41" s="167"/>
      <c r="B41" s="178" t="s">
        <v>60</v>
      </c>
      <c r="C41" s="120" t="s">
        <v>62</v>
      </c>
      <c r="D41" s="71" t="s">
        <v>47</v>
      </c>
      <c r="E41" s="71">
        <v>15</v>
      </c>
      <c r="F41" s="72" t="s">
        <v>180</v>
      </c>
      <c r="G41" s="72" t="s">
        <v>60</v>
      </c>
      <c r="H41" s="123" t="s">
        <v>745</v>
      </c>
      <c r="I41" s="72" t="s">
        <v>187</v>
      </c>
      <c r="J41" s="180">
        <v>10</v>
      </c>
      <c r="K41" s="58"/>
      <c r="L41" s="159" t="e">
        <f t="shared" si="0"/>
        <v>#VALUE!</v>
      </c>
    </row>
    <row r="42" spans="1:12" ht="43.5" x14ac:dyDescent="0.35">
      <c r="A42" s="167"/>
      <c r="B42" s="166" t="s">
        <v>21</v>
      </c>
      <c r="C42" s="131" t="s">
        <v>22</v>
      </c>
      <c r="D42" s="166" t="s">
        <v>20</v>
      </c>
      <c r="E42" s="71" t="s">
        <v>764</v>
      </c>
      <c r="F42" s="166" t="s">
        <v>172</v>
      </c>
      <c r="G42" s="166" t="s">
        <v>450</v>
      </c>
      <c r="H42" s="123" t="s">
        <v>574</v>
      </c>
      <c r="I42" s="72" t="s">
        <v>185</v>
      </c>
      <c r="J42" s="180">
        <v>3</v>
      </c>
      <c r="K42" s="58"/>
      <c r="L42" s="159" t="e">
        <f t="shared" si="0"/>
        <v>#VALUE!</v>
      </c>
    </row>
    <row r="43" spans="1:12" x14ac:dyDescent="0.35">
      <c r="A43" s="167"/>
      <c r="B43" s="167"/>
      <c r="C43" s="133"/>
      <c r="D43" s="167"/>
      <c r="F43" s="167"/>
      <c r="G43" s="178" t="s">
        <v>451</v>
      </c>
      <c r="H43" s="123" t="s">
        <v>575</v>
      </c>
      <c r="I43" s="72" t="s">
        <v>191</v>
      </c>
      <c r="J43" s="180">
        <v>15</v>
      </c>
      <c r="K43" s="58"/>
      <c r="L43" s="159" t="e">
        <f t="shared" si="0"/>
        <v>#VALUE!</v>
      </c>
    </row>
    <row r="44" spans="1:12" ht="29" x14ac:dyDescent="0.35">
      <c r="A44" s="167"/>
      <c r="B44" s="163"/>
      <c r="C44" s="132"/>
      <c r="D44" s="163"/>
      <c r="F44" s="163"/>
      <c r="G44" s="174" t="s">
        <v>452</v>
      </c>
      <c r="H44" s="123" t="s">
        <v>576</v>
      </c>
      <c r="I44" s="72" t="s">
        <v>192</v>
      </c>
      <c r="J44" s="180">
        <v>60</v>
      </c>
      <c r="K44" s="58"/>
      <c r="L44" s="159" t="e">
        <f t="shared" si="0"/>
        <v>#VALUE!</v>
      </c>
    </row>
    <row r="45" spans="1:12" ht="58" x14ac:dyDescent="0.35">
      <c r="A45" s="167"/>
      <c r="B45" s="178" t="s">
        <v>25</v>
      </c>
      <c r="C45" s="131" t="s">
        <v>26</v>
      </c>
      <c r="D45" s="166" t="s">
        <v>24</v>
      </c>
      <c r="E45" s="71">
        <v>7</v>
      </c>
      <c r="F45" s="166" t="s">
        <v>173</v>
      </c>
      <c r="G45" s="166" t="s">
        <v>453</v>
      </c>
      <c r="H45" s="123" t="s">
        <v>577</v>
      </c>
      <c r="I45" s="72" t="s">
        <v>188</v>
      </c>
      <c r="J45" s="180">
        <v>3</v>
      </c>
      <c r="K45" s="58"/>
      <c r="L45" s="159" t="e">
        <f t="shared" si="0"/>
        <v>#VALUE!</v>
      </c>
    </row>
    <row r="46" spans="1:12" ht="29" x14ac:dyDescent="0.35">
      <c r="A46" s="167"/>
      <c r="B46" s="167"/>
      <c r="C46" s="133"/>
      <c r="D46" s="167"/>
      <c r="F46" s="167"/>
      <c r="G46" s="178" t="s">
        <v>454</v>
      </c>
      <c r="H46" s="123" t="s">
        <v>579</v>
      </c>
      <c r="I46" s="72" t="s">
        <v>252</v>
      </c>
      <c r="J46" s="180">
        <v>50</v>
      </c>
      <c r="K46" s="58"/>
      <c r="L46" s="159" t="e">
        <f t="shared" si="0"/>
        <v>#VALUE!</v>
      </c>
    </row>
    <row r="47" spans="1:12" ht="29" x14ac:dyDescent="0.35">
      <c r="A47" s="167"/>
      <c r="B47" s="167"/>
      <c r="C47" s="132"/>
      <c r="D47" s="163"/>
      <c r="F47" s="163"/>
      <c r="G47" s="174" t="s">
        <v>633</v>
      </c>
      <c r="H47" s="123" t="s">
        <v>580</v>
      </c>
      <c r="I47" s="72" t="s">
        <v>578</v>
      </c>
      <c r="J47" s="180">
        <v>10</v>
      </c>
      <c r="K47" s="58"/>
      <c r="L47" s="159" t="e">
        <f t="shared" si="0"/>
        <v>#VALUE!</v>
      </c>
    </row>
    <row r="48" spans="1:12" ht="29" x14ac:dyDescent="0.35">
      <c r="A48" s="167"/>
      <c r="B48" s="72" t="s">
        <v>28</v>
      </c>
      <c r="C48" s="120" t="s">
        <v>29</v>
      </c>
      <c r="D48" s="71" t="s">
        <v>24</v>
      </c>
      <c r="E48" s="71">
        <v>8</v>
      </c>
      <c r="F48" s="71" t="s">
        <v>173</v>
      </c>
      <c r="G48" s="72" t="s">
        <v>443</v>
      </c>
      <c r="H48" s="123" t="s">
        <v>29</v>
      </c>
      <c r="I48" s="72" t="s">
        <v>193</v>
      </c>
      <c r="J48" s="180">
        <v>3</v>
      </c>
      <c r="K48" s="58"/>
      <c r="L48" s="159" t="e">
        <f t="shared" si="0"/>
        <v>#VALUE!</v>
      </c>
    </row>
    <row r="49" spans="1:12" ht="29" x14ac:dyDescent="0.35">
      <c r="A49" s="167"/>
      <c r="B49" s="72" t="s">
        <v>30</v>
      </c>
      <c r="C49" s="120" t="s">
        <v>31</v>
      </c>
      <c r="D49" s="71" t="s">
        <v>24</v>
      </c>
      <c r="E49" s="71">
        <v>11</v>
      </c>
      <c r="F49" s="72" t="s">
        <v>174</v>
      </c>
      <c r="G49" s="72" t="s">
        <v>455</v>
      </c>
      <c r="H49" s="123" t="s">
        <v>31</v>
      </c>
      <c r="I49" s="72" t="s">
        <v>248</v>
      </c>
      <c r="J49" s="180">
        <v>5</v>
      </c>
      <c r="K49" s="58"/>
      <c r="L49" s="159" t="e">
        <f t="shared" si="0"/>
        <v>#VALUE!</v>
      </c>
    </row>
    <row r="50" spans="1:12" ht="29" x14ac:dyDescent="0.35">
      <c r="A50" s="167"/>
      <c r="B50" s="72" t="s">
        <v>33</v>
      </c>
      <c r="C50" s="120" t="s">
        <v>34</v>
      </c>
      <c r="D50" s="71" t="s">
        <v>24</v>
      </c>
      <c r="E50" s="71">
        <v>11</v>
      </c>
      <c r="F50" s="71" t="s">
        <v>174</v>
      </c>
      <c r="G50" s="72" t="s">
        <v>444</v>
      </c>
      <c r="H50" s="123" t="s">
        <v>34</v>
      </c>
      <c r="I50" s="72" t="s">
        <v>248</v>
      </c>
      <c r="J50" s="180">
        <v>1</v>
      </c>
      <c r="K50" s="58"/>
      <c r="L50" s="159" t="e">
        <f t="shared" si="0"/>
        <v>#VALUE!</v>
      </c>
    </row>
    <row r="51" spans="1:12" ht="29" x14ac:dyDescent="0.35">
      <c r="A51" s="167"/>
      <c r="B51" s="166" t="s">
        <v>36</v>
      </c>
      <c r="C51" s="120" t="s">
        <v>38</v>
      </c>
      <c r="D51" s="72" t="s">
        <v>16</v>
      </c>
      <c r="E51" s="71">
        <v>1</v>
      </c>
      <c r="F51" s="72" t="s">
        <v>175</v>
      </c>
      <c r="G51" s="72" t="s">
        <v>445</v>
      </c>
      <c r="H51" s="123" t="s">
        <v>38</v>
      </c>
      <c r="I51" s="72" t="s">
        <v>186</v>
      </c>
      <c r="J51" s="180">
        <v>3</v>
      </c>
      <c r="K51" s="58"/>
      <c r="L51" s="159" t="e">
        <f t="shared" si="0"/>
        <v>#VALUE!</v>
      </c>
    </row>
    <row r="52" spans="1:12" ht="43.5" x14ac:dyDescent="0.35">
      <c r="A52" s="167"/>
      <c r="B52" s="166" t="s">
        <v>40</v>
      </c>
      <c r="C52" s="131" t="s">
        <v>204</v>
      </c>
      <c r="D52" s="166" t="s">
        <v>24</v>
      </c>
      <c r="E52" s="71">
        <v>9</v>
      </c>
      <c r="F52" s="71" t="s">
        <v>175</v>
      </c>
      <c r="G52" s="166" t="s">
        <v>456</v>
      </c>
      <c r="H52" s="123" t="s">
        <v>582</v>
      </c>
      <c r="I52" s="72" t="s">
        <v>214</v>
      </c>
      <c r="J52" s="180">
        <v>5</v>
      </c>
      <c r="K52" s="58"/>
      <c r="L52" s="159" t="e">
        <f t="shared" si="0"/>
        <v>#VALUE!</v>
      </c>
    </row>
    <row r="53" spans="1:12" ht="29" x14ac:dyDescent="0.35">
      <c r="A53" s="167"/>
      <c r="B53" s="167"/>
      <c r="C53" s="133"/>
      <c r="D53" s="167"/>
      <c r="G53" s="178" t="s">
        <v>457</v>
      </c>
      <c r="H53" s="123" t="s">
        <v>748</v>
      </c>
      <c r="I53" s="72" t="s">
        <v>214</v>
      </c>
      <c r="J53" s="180">
        <v>5</v>
      </c>
      <c r="K53" s="58"/>
      <c r="L53" s="159" t="e">
        <f t="shared" si="0"/>
        <v>#VALUE!</v>
      </c>
    </row>
    <row r="54" spans="1:12" ht="29" x14ac:dyDescent="0.35">
      <c r="A54" s="167"/>
      <c r="B54" s="167"/>
      <c r="C54" s="133"/>
      <c r="D54" s="167"/>
      <c r="G54" s="178" t="s">
        <v>458</v>
      </c>
      <c r="H54" s="123" t="s">
        <v>749</v>
      </c>
      <c r="I54" s="72" t="s">
        <v>214</v>
      </c>
      <c r="J54" s="180">
        <v>5</v>
      </c>
      <c r="K54" s="58"/>
      <c r="L54" s="159" t="e">
        <f t="shared" si="0"/>
        <v>#VALUE!</v>
      </c>
    </row>
    <row r="55" spans="1:12" x14ac:dyDescent="0.35">
      <c r="A55" s="167"/>
      <c r="B55" s="167"/>
      <c r="C55" s="133"/>
      <c r="D55" s="167"/>
      <c r="G55" s="178" t="s">
        <v>459</v>
      </c>
      <c r="H55" s="123" t="s">
        <v>750</v>
      </c>
      <c r="I55" s="72" t="s">
        <v>214</v>
      </c>
      <c r="J55" s="180">
        <v>5</v>
      </c>
      <c r="K55" s="58"/>
      <c r="L55" s="159" t="e">
        <f t="shared" si="0"/>
        <v>#VALUE!</v>
      </c>
    </row>
    <row r="56" spans="1:12" x14ac:dyDescent="0.35">
      <c r="A56" s="167"/>
      <c r="B56" s="163"/>
      <c r="C56" s="132"/>
      <c r="D56" s="163"/>
      <c r="G56" s="174" t="s">
        <v>460</v>
      </c>
      <c r="H56" s="123" t="s">
        <v>751</v>
      </c>
      <c r="I56" s="72" t="s">
        <v>214</v>
      </c>
      <c r="J56" s="180">
        <v>5</v>
      </c>
      <c r="K56" s="58"/>
      <c r="L56" s="159" t="e">
        <f t="shared" si="0"/>
        <v>#VALUE!</v>
      </c>
    </row>
    <row r="57" spans="1:12" ht="87" x14ac:dyDescent="0.35">
      <c r="A57" s="167"/>
      <c r="B57" s="178" t="s">
        <v>43</v>
      </c>
      <c r="C57" s="131" t="s">
        <v>45</v>
      </c>
      <c r="D57" s="71" t="s">
        <v>24</v>
      </c>
      <c r="E57" s="71">
        <v>10</v>
      </c>
      <c r="F57" s="166" t="s">
        <v>176</v>
      </c>
      <c r="G57" s="166" t="s">
        <v>500</v>
      </c>
      <c r="H57" s="123" t="s">
        <v>635</v>
      </c>
      <c r="I57" s="72" t="s">
        <v>194</v>
      </c>
      <c r="J57" s="180">
        <v>25</v>
      </c>
      <c r="K57" s="58"/>
      <c r="L57" s="159" t="e">
        <f t="shared" si="0"/>
        <v>#VALUE!</v>
      </c>
    </row>
    <row r="58" spans="1:12" ht="29" x14ac:dyDescent="0.35">
      <c r="A58" s="167"/>
      <c r="B58" s="167"/>
      <c r="C58" s="133"/>
      <c r="D58"/>
      <c r="F58" s="167"/>
      <c r="G58" s="178" t="s">
        <v>501</v>
      </c>
      <c r="H58" s="123" t="s">
        <v>639</v>
      </c>
      <c r="I58" s="72" t="s">
        <v>638</v>
      </c>
      <c r="J58" s="180">
        <v>5</v>
      </c>
      <c r="K58" s="58"/>
      <c r="L58" s="159" t="e">
        <f t="shared" si="0"/>
        <v>#VALUE!</v>
      </c>
    </row>
    <row r="59" spans="1:12" x14ac:dyDescent="0.35">
      <c r="A59" s="163"/>
      <c r="B59" s="163"/>
      <c r="C59" s="132"/>
      <c r="D59"/>
      <c r="F59" s="163"/>
      <c r="G59" s="174" t="s">
        <v>636</v>
      </c>
      <c r="H59" s="123" t="s">
        <v>640</v>
      </c>
      <c r="I59" s="72" t="s">
        <v>637</v>
      </c>
      <c r="J59" s="180">
        <v>5</v>
      </c>
      <c r="K59" s="58"/>
      <c r="L59" s="159" t="e">
        <f t="shared" si="0"/>
        <v>#VALUE!</v>
      </c>
    </row>
    <row r="60" spans="1:12" ht="72.5" x14ac:dyDescent="0.35">
      <c r="A60" s="72" t="s">
        <v>164</v>
      </c>
      <c r="B60" s="72" t="s">
        <v>166</v>
      </c>
      <c r="C60" s="120" t="s">
        <v>167</v>
      </c>
      <c r="D60" s="72" t="s">
        <v>16</v>
      </c>
      <c r="E60" s="71" t="s">
        <v>181</v>
      </c>
      <c r="F60" s="72" t="s">
        <v>170</v>
      </c>
      <c r="G60" s="72" t="s">
        <v>439</v>
      </c>
      <c r="H60" s="123" t="s">
        <v>740</v>
      </c>
      <c r="I60" s="72" t="s">
        <v>186</v>
      </c>
      <c r="J60" s="180">
        <v>5</v>
      </c>
      <c r="K60" s="58"/>
      <c r="L60" s="159" t="e">
        <f t="shared" si="0"/>
        <v>#VALUE!</v>
      </c>
    </row>
    <row r="61" spans="1:12" hidden="1" x14ac:dyDescent="0.35">
      <c r="A61" s="170" t="s">
        <v>422</v>
      </c>
      <c r="B61" s="181"/>
      <c r="C61" s="134"/>
      <c r="D61" s="181"/>
      <c r="E61" s="181"/>
      <c r="F61" s="181"/>
      <c r="G61" s="181"/>
      <c r="H61" s="136"/>
      <c r="I61" s="162"/>
      <c r="J61" s="180">
        <v>413</v>
      </c>
      <c r="K61" s="58"/>
      <c r="L61" s="159" t="e">
        <f t="shared" si="0"/>
        <v>#DIV/0!</v>
      </c>
    </row>
    <row r="62" spans="1:12" hidden="1" x14ac:dyDescent="0.35">
      <c r="D62"/>
      <c r="G62"/>
      <c r="J62" s="179"/>
      <c r="K62" s="58"/>
      <c r="L62" s="159" t="e">
        <f t="shared" si="0"/>
        <v>#DIV/0!</v>
      </c>
    </row>
    <row r="63" spans="1:12" hidden="1" x14ac:dyDescent="0.35">
      <c r="D63"/>
      <c r="G63"/>
      <c r="J63" s="180"/>
      <c r="K63" s="58"/>
      <c r="L63" s="159" t="e">
        <f t="shared" si="0"/>
        <v>#DIV/0!</v>
      </c>
    </row>
    <row r="64" spans="1:12" hidden="1" x14ac:dyDescent="0.35">
      <c r="D64"/>
      <c r="G64"/>
      <c r="J64" s="179"/>
      <c r="K64" s="58"/>
      <c r="L64" s="159" t="e">
        <f t="shared" si="0"/>
        <v>#DIV/0!</v>
      </c>
    </row>
    <row r="65" spans="4:12" hidden="1" x14ac:dyDescent="0.35">
      <c r="D65"/>
      <c r="G65"/>
      <c r="J65" s="180"/>
      <c r="K65" s="58"/>
      <c r="L65" s="159" t="e">
        <f t="shared" si="0"/>
        <v>#DIV/0!</v>
      </c>
    </row>
    <row r="66" spans="4:12" hidden="1" x14ac:dyDescent="0.35">
      <c r="D66"/>
      <c r="G66"/>
      <c r="J66" s="179"/>
      <c r="K66" s="58"/>
      <c r="L66" s="159" t="e">
        <f t="shared" si="0"/>
        <v>#DIV/0!</v>
      </c>
    </row>
    <row r="67" spans="4:12" hidden="1" x14ac:dyDescent="0.35">
      <c r="D67"/>
      <c r="G67"/>
      <c r="J67" s="180"/>
      <c r="K67" s="58"/>
      <c r="L67" s="159" t="e">
        <f t="shared" si="0"/>
        <v>#DIV/0!</v>
      </c>
    </row>
    <row r="68" spans="4:12" hidden="1" x14ac:dyDescent="0.35">
      <c r="D68"/>
      <c r="G68"/>
      <c r="J68" s="180"/>
      <c r="K68" s="58"/>
      <c r="L68" s="159" t="e">
        <f t="shared" si="0"/>
        <v>#DIV/0!</v>
      </c>
    </row>
    <row r="69" spans="4:12" hidden="1" x14ac:dyDescent="0.35">
      <c r="D69"/>
      <c r="G69"/>
      <c r="J69" s="179"/>
      <c r="K69" s="58"/>
      <c r="L69" s="58"/>
    </row>
    <row r="70" spans="4:12" hidden="1" x14ac:dyDescent="0.35">
      <c r="D70"/>
      <c r="G70"/>
      <c r="J70" s="160"/>
    </row>
    <row r="71" spans="4:12" hidden="1" x14ac:dyDescent="0.35">
      <c r="D71"/>
      <c r="G71"/>
      <c r="J71" s="160"/>
    </row>
    <row r="72" spans="4:12" hidden="1" x14ac:dyDescent="0.35">
      <c r="D72"/>
      <c r="G72"/>
      <c r="J72" s="160"/>
    </row>
    <row r="73" spans="4:12" hidden="1" x14ac:dyDescent="0.35">
      <c r="D73"/>
      <c r="G73"/>
      <c r="J73" s="160"/>
    </row>
    <row r="74" spans="4:12" hidden="1" x14ac:dyDescent="0.35">
      <c r="D74"/>
      <c r="G74"/>
      <c r="J74" s="160"/>
    </row>
    <row r="75" spans="4:12" hidden="1" x14ac:dyDescent="0.35">
      <c r="D75"/>
      <c r="G75"/>
      <c r="J75" s="160"/>
    </row>
    <row r="76" spans="4:12" hidden="1" x14ac:dyDescent="0.35">
      <c r="D76"/>
      <c r="G76"/>
      <c r="J76" s="160"/>
    </row>
    <row r="77" spans="4:12" hidden="1" x14ac:dyDescent="0.35">
      <c r="D77"/>
      <c r="G77"/>
      <c r="J77" s="160"/>
    </row>
    <row r="78" spans="4:12" hidden="1" x14ac:dyDescent="0.35">
      <c r="D78"/>
      <c r="G78"/>
      <c r="J78" s="160"/>
    </row>
    <row r="79" spans="4:12" hidden="1" x14ac:dyDescent="0.35">
      <c r="D79"/>
      <c r="G79"/>
      <c r="J79" s="160"/>
    </row>
    <row r="80" spans="4:12" hidden="1" x14ac:dyDescent="0.35">
      <c r="D80"/>
      <c r="G80"/>
      <c r="J80" s="160"/>
    </row>
    <row r="81" spans="4:10" hidden="1" x14ac:dyDescent="0.35">
      <c r="D81"/>
      <c r="G81"/>
      <c r="J81" s="160"/>
    </row>
    <row r="82" spans="4:10" hidden="1" x14ac:dyDescent="0.35">
      <c r="D82"/>
      <c r="G82"/>
      <c r="J82" s="160"/>
    </row>
    <row r="83" spans="4:10" hidden="1" x14ac:dyDescent="0.35">
      <c r="D83"/>
      <c r="G83"/>
      <c r="J83" s="160"/>
    </row>
    <row r="84" spans="4:10" hidden="1" x14ac:dyDescent="0.35">
      <c r="D84"/>
      <c r="G84"/>
      <c r="J84" s="160"/>
    </row>
    <row r="85" spans="4:10" hidden="1" x14ac:dyDescent="0.35">
      <c r="D85"/>
      <c r="G85"/>
      <c r="J85" s="160"/>
    </row>
    <row r="86" spans="4:10" hidden="1" x14ac:dyDescent="0.35">
      <c r="D86"/>
      <c r="G86"/>
      <c r="J86" s="160"/>
    </row>
    <row r="87" spans="4:10" x14ac:dyDescent="0.35">
      <c r="D87"/>
      <c r="G87"/>
      <c r="J87" s="160"/>
    </row>
    <row r="88" spans="4:10" x14ac:dyDescent="0.35">
      <c r="D88"/>
      <c r="G88"/>
      <c r="J88" s="160"/>
    </row>
    <row r="89" spans="4:10" x14ac:dyDescent="0.35">
      <c r="D89"/>
      <c r="G89"/>
      <c r="J89" s="160"/>
    </row>
    <row r="90" spans="4:10" x14ac:dyDescent="0.35">
      <c r="D90"/>
      <c r="G90"/>
      <c r="J90" s="160"/>
    </row>
    <row r="91" spans="4:10" x14ac:dyDescent="0.35">
      <c r="D91"/>
      <c r="G91"/>
      <c r="J91" s="160"/>
    </row>
    <row r="92" spans="4:10" x14ac:dyDescent="0.35">
      <c r="D92"/>
      <c r="G92"/>
      <c r="J92" s="160"/>
    </row>
    <row r="93" spans="4:10" x14ac:dyDescent="0.35">
      <c r="D93"/>
      <c r="G93"/>
      <c r="J93" s="160"/>
    </row>
    <row r="94" spans="4:10" x14ac:dyDescent="0.35">
      <c r="D94"/>
      <c r="G94"/>
      <c r="J94" s="160"/>
    </row>
    <row r="95" spans="4:10" x14ac:dyDescent="0.35">
      <c r="D95"/>
      <c r="G95"/>
      <c r="J95" s="160"/>
    </row>
    <row r="96" spans="4:10" x14ac:dyDescent="0.35">
      <c r="D96"/>
      <c r="G96"/>
      <c r="J96" s="160"/>
    </row>
    <row r="97" spans="4:10" x14ac:dyDescent="0.35">
      <c r="D97"/>
      <c r="G97"/>
      <c r="J97" s="160"/>
    </row>
    <row r="98" spans="4:10" x14ac:dyDescent="0.35">
      <c r="D98"/>
      <c r="G98"/>
      <c r="J98" s="160"/>
    </row>
    <row r="99" spans="4:10" x14ac:dyDescent="0.35">
      <c r="D99"/>
      <c r="G99"/>
      <c r="J99" s="160"/>
    </row>
    <row r="100" spans="4:10" x14ac:dyDescent="0.35">
      <c r="D100"/>
      <c r="G100"/>
      <c r="J100" s="160"/>
    </row>
    <row r="101" spans="4:10" x14ac:dyDescent="0.35">
      <c r="D101"/>
      <c r="G101"/>
      <c r="J101" s="160"/>
    </row>
    <row r="102" spans="4:10" x14ac:dyDescent="0.35">
      <c r="D102"/>
      <c r="G102"/>
      <c r="J102" s="160"/>
    </row>
    <row r="103" spans="4:10" x14ac:dyDescent="0.35">
      <c r="D103"/>
      <c r="I103" s="160"/>
      <c r="J103" s="160"/>
    </row>
    <row r="104" spans="4:10" x14ac:dyDescent="0.35">
      <c r="D104"/>
      <c r="I104" s="142"/>
      <c r="J104" s="142"/>
    </row>
    <row r="105" spans="4:10" x14ac:dyDescent="0.35">
      <c r="D105"/>
      <c r="I105" s="160"/>
      <c r="J105" s="160"/>
    </row>
    <row r="106" spans="4:10" x14ac:dyDescent="0.35">
      <c r="D106"/>
      <c r="I106" s="160"/>
      <c r="J106" s="160"/>
    </row>
    <row r="107" spans="4:10" x14ac:dyDescent="0.35">
      <c r="D107"/>
      <c r="I107" s="160"/>
      <c r="J107" s="160"/>
    </row>
    <row r="108" spans="4:10" x14ac:dyDescent="0.35">
      <c r="D108"/>
      <c r="I108" s="142"/>
      <c r="J108" s="142"/>
    </row>
    <row r="109" spans="4:10" x14ac:dyDescent="0.35">
      <c r="D109"/>
      <c r="I109" s="160"/>
      <c r="J109" s="160"/>
    </row>
    <row r="110" spans="4:10" x14ac:dyDescent="0.35">
      <c r="D110"/>
      <c r="I110" s="142"/>
      <c r="J110" s="142"/>
    </row>
    <row r="111" spans="4:10" x14ac:dyDescent="0.35">
      <c r="D111"/>
    </row>
    <row r="112" spans="4:10" x14ac:dyDescent="0.35">
      <c r="D112"/>
    </row>
    <row r="113" spans="4:4" x14ac:dyDescent="0.35">
      <c r="D113"/>
    </row>
    <row r="114" spans="4:4" x14ac:dyDescent="0.35">
      <c r="D114"/>
    </row>
    <row r="115" spans="4:4" x14ac:dyDescent="0.35">
      <c r="D115"/>
    </row>
    <row r="116" spans="4:4" x14ac:dyDescent="0.35">
      <c r="D116"/>
    </row>
    <row r="117" spans="4:4" x14ac:dyDescent="0.35">
      <c r="D117"/>
    </row>
    <row r="118" spans="4:4" x14ac:dyDescent="0.35">
      <c r="D118"/>
    </row>
    <row r="119" spans="4:4" x14ac:dyDescent="0.35">
      <c r="D119"/>
    </row>
    <row r="120" spans="4:4" x14ac:dyDescent="0.35">
      <c r="D120"/>
    </row>
    <row r="121" spans="4:4" x14ac:dyDescent="0.35">
      <c r="D121"/>
    </row>
    <row r="122" spans="4:4" x14ac:dyDescent="0.35">
      <c r="D122"/>
    </row>
    <row r="123" spans="4:4" x14ac:dyDescent="0.35">
      <c r="D123"/>
    </row>
    <row r="124" spans="4:4" x14ac:dyDescent="0.35">
      <c r="D124"/>
    </row>
    <row r="125" spans="4:4" x14ac:dyDescent="0.35">
      <c r="D125"/>
    </row>
    <row r="126" spans="4:4" x14ac:dyDescent="0.35">
      <c r="D126"/>
    </row>
    <row r="127" spans="4:4" x14ac:dyDescent="0.35">
      <c r="D127"/>
    </row>
    <row r="128" spans="4:4" x14ac:dyDescent="0.35">
      <c r="D128"/>
    </row>
    <row r="129" spans="4:4" x14ac:dyDescent="0.35">
      <c r="D129"/>
    </row>
    <row r="130" spans="4:4" x14ac:dyDescent="0.35">
      <c r="D130"/>
    </row>
    <row r="131" spans="4:4" x14ac:dyDescent="0.35">
      <c r="D131"/>
    </row>
    <row r="132" spans="4:4" x14ac:dyDescent="0.35">
      <c r="D132"/>
    </row>
    <row r="133" spans="4:4" x14ac:dyDescent="0.35">
      <c r="D133"/>
    </row>
    <row r="134" spans="4:4" x14ac:dyDescent="0.35">
      <c r="D134"/>
    </row>
  </sheetData>
  <customSheetViews>
    <customSheetView guid="{8E7A659F-1F78-41E1-A901-E72DF8119CBB}" hiddenRows="1" state="hidden" topLeftCell="D13">
      <selection activeCell="N6" sqref="N6"/>
      <pageMargins left="0.7" right="0.7" top="0.75" bottom="0.75" header="0.3" footer="0.3"/>
    </customSheetView>
    <customSheetView guid="{12AE7722-B0A3-4C2A-98B5-2DE188FD685E}" hiddenRows="1" state="hidden" topLeftCell="D13">
      <selection activeCell="N6" sqref="N6"/>
      <pageMargins left="0.7" right="0.7" top="0.75" bottom="0.75" header="0.3" footer="0.3"/>
    </customSheetView>
    <customSheetView guid="{04AB7A58-4366-4A28-AC89-CED3F78B7D40}" hiddenRows="1" state="hidden" topLeftCell="D13">
      <selection activeCell="N6" sqref="N6"/>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185"/>
  <sheetViews>
    <sheetView showGridLines="0" workbookViewId="0">
      <pane xSplit="4" ySplit="4" topLeftCell="F5" activePane="bottomRight" state="frozen"/>
      <selection pane="topRight" activeCell="E1" sqref="E1"/>
      <selection pane="bottomLeft" activeCell="A5" sqref="A5"/>
      <selection pane="bottomRight" activeCell="W72" sqref="A4:W72"/>
    </sheetView>
  </sheetViews>
  <sheetFormatPr defaultColWidth="9.1796875" defaultRowHeight="14.5" x14ac:dyDescent="0.35"/>
  <cols>
    <col min="1" max="1" width="11" style="9" customWidth="1"/>
    <col min="2" max="2" width="10.7265625" style="9" customWidth="1"/>
    <col min="3" max="3" width="41.1796875" style="9" customWidth="1"/>
    <col min="4" max="4" width="14.1796875" style="53" customWidth="1"/>
    <col min="5" max="5" width="63.453125" style="9" customWidth="1"/>
    <col min="6" max="6" width="14.81640625" style="9" customWidth="1"/>
    <col min="7" max="7" width="8.54296875" style="9" customWidth="1"/>
    <col min="8" max="8" width="64.54296875" style="9" customWidth="1"/>
    <col min="9" max="10" width="5.26953125" style="9" customWidth="1"/>
    <col min="11" max="11" width="7" style="9" customWidth="1"/>
    <col min="12" max="12" width="9.1796875" style="9" customWidth="1"/>
    <col min="13" max="17" width="5" style="9" bestFit="1" customWidth="1"/>
    <col min="18" max="23" width="5.7265625" style="35" customWidth="1"/>
    <col min="24" max="26" width="5.7265625" style="35" hidden="1" customWidth="1"/>
    <col min="27" max="30" width="9.1796875" style="9" hidden="1" customWidth="1"/>
    <col min="31" max="16384" width="9.1796875" style="9"/>
  </cols>
  <sheetData>
    <row r="2" spans="1:30" x14ac:dyDescent="0.35">
      <c r="D2" s="101"/>
      <c r="E2" s="102"/>
      <c r="F2" s="102"/>
      <c r="M2" s="102"/>
      <c r="N2" s="102"/>
      <c r="O2" s="102"/>
      <c r="P2" s="102"/>
      <c r="Q2" s="102"/>
      <c r="R2" s="102"/>
      <c r="S2" s="102"/>
      <c r="T2" s="102"/>
      <c r="U2" s="102"/>
      <c r="V2" s="102"/>
      <c r="W2" s="102"/>
      <c r="X2" s="102"/>
      <c r="Y2" s="102"/>
      <c r="Z2" s="102"/>
    </row>
    <row r="3" spans="1:30" ht="15.75" customHeight="1" thickBot="1" x14ac:dyDescent="0.4">
      <c r="A3" s="105"/>
      <c r="B3" s="98"/>
      <c r="C3" s="105"/>
      <c r="D3" s="103"/>
      <c r="E3" s="98"/>
      <c r="F3" s="98"/>
      <c r="G3" s="105"/>
      <c r="H3" s="105"/>
      <c r="I3" s="105"/>
      <c r="J3" s="105"/>
      <c r="K3" s="105"/>
      <c r="L3" s="104"/>
      <c r="M3" s="106"/>
      <c r="N3" s="106"/>
      <c r="O3" s="106"/>
      <c r="P3" s="106"/>
      <c r="Q3" s="106"/>
      <c r="R3" s="106"/>
      <c r="S3" s="209"/>
      <c r="T3" s="209"/>
      <c r="U3" s="209"/>
      <c r="V3" s="209"/>
      <c r="W3" s="209"/>
      <c r="X3" s="209"/>
      <c r="Y3" s="209"/>
      <c r="Z3" s="209"/>
    </row>
    <row r="4" spans="1:30" x14ac:dyDescent="0.35">
      <c r="A4" s="108" t="s">
        <v>2</v>
      </c>
      <c r="B4" s="217" t="s">
        <v>4</v>
      </c>
      <c r="C4" s="108" t="s">
        <v>6</v>
      </c>
      <c r="D4" s="218" t="s">
        <v>754</v>
      </c>
      <c r="E4" s="216" t="s">
        <v>581</v>
      </c>
      <c r="F4" s="216" t="s">
        <v>768</v>
      </c>
      <c r="G4" s="108" t="s">
        <v>5</v>
      </c>
      <c r="H4" s="216" t="s">
        <v>184</v>
      </c>
      <c r="I4" s="107" t="s">
        <v>3</v>
      </c>
      <c r="J4" s="107" t="s">
        <v>313</v>
      </c>
      <c r="K4" s="107" t="s">
        <v>4</v>
      </c>
      <c r="L4" s="107" t="s">
        <v>1</v>
      </c>
      <c r="M4" s="99">
        <v>2020</v>
      </c>
      <c r="N4" s="99">
        <v>2021</v>
      </c>
      <c r="O4" s="99">
        <v>2022</v>
      </c>
      <c r="P4" s="99">
        <v>2023</v>
      </c>
      <c r="Q4" s="99">
        <v>2024</v>
      </c>
      <c r="R4" s="99" t="s">
        <v>199</v>
      </c>
      <c r="S4" s="210" t="s">
        <v>696</v>
      </c>
      <c r="T4" s="210" t="s">
        <v>699</v>
      </c>
      <c r="U4" s="210" t="s">
        <v>697</v>
      </c>
      <c r="V4" s="210" t="s">
        <v>698</v>
      </c>
      <c r="W4" s="210" t="s">
        <v>700</v>
      </c>
      <c r="X4" s="210"/>
      <c r="Y4" s="210"/>
      <c r="Z4" s="210"/>
      <c r="AA4" s="9" t="s">
        <v>709</v>
      </c>
      <c r="AC4" t="s">
        <v>756</v>
      </c>
      <c r="AD4" t="s">
        <v>313</v>
      </c>
    </row>
    <row r="5" spans="1:30" x14ac:dyDescent="0.35">
      <c r="A5" s="110" t="s">
        <v>64</v>
      </c>
      <c r="B5" s="110" t="s">
        <v>430</v>
      </c>
      <c r="C5" s="110" t="s">
        <v>71</v>
      </c>
      <c r="D5" s="57" t="s">
        <v>430</v>
      </c>
      <c r="E5" s="110" t="s">
        <v>710</v>
      </c>
      <c r="F5" s="110" t="s">
        <v>215</v>
      </c>
      <c r="G5" s="110" t="s">
        <v>70</v>
      </c>
      <c r="H5" s="110" t="s">
        <v>72</v>
      </c>
      <c r="I5" s="110" t="s">
        <v>16</v>
      </c>
      <c r="J5" s="110">
        <v>1</v>
      </c>
      <c r="K5" s="110" t="s">
        <v>69</v>
      </c>
      <c r="L5" s="110" t="s">
        <v>179</v>
      </c>
      <c r="M5" s="57"/>
      <c r="N5" s="57">
        <v>1</v>
      </c>
      <c r="O5" s="57"/>
      <c r="P5" s="57">
        <v>1</v>
      </c>
      <c r="Q5" s="57"/>
      <c r="R5" s="41">
        <f t="shared" ref="R5:R36" si="0">SUM(M5:Q5)</f>
        <v>2</v>
      </c>
      <c r="S5" s="41"/>
      <c r="T5" s="41"/>
      <c r="U5" s="41"/>
      <c r="V5" s="41"/>
      <c r="W5" s="41"/>
      <c r="X5" s="215"/>
      <c r="Y5" s="211"/>
      <c r="Z5" s="211"/>
      <c r="AA5" s="154">
        <v>27</v>
      </c>
      <c r="AB5" s="77" t="s">
        <v>430</v>
      </c>
      <c r="AC5" s="77" t="s">
        <v>69</v>
      </c>
      <c r="AD5" s="81" t="s">
        <v>540</v>
      </c>
    </row>
    <row r="6" spans="1:30" x14ac:dyDescent="0.35">
      <c r="A6" s="111" t="s">
        <v>64</v>
      </c>
      <c r="B6" s="111" t="s">
        <v>771</v>
      </c>
      <c r="C6" s="111" t="s">
        <v>74</v>
      </c>
      <c r="D6" s="56" t="s">
        <v>465</v>
      </c>
      <c r="E6" s="111" t="s">
        <v>711</v>
      </c>
      <c r="F6" s="111" t="s">
        <v>186</v>
      </c>
      <c r="G6" s="111" t="s">
        <v>70</v>
      </c>
      <c r="H6" s="111" t="s">
        <v>72</v>
      </c>
      <c r="I6" s="111" t="s">
        <v>16</v>
      </c>
      <c r="J6" s="111">
        <v>3</v>
      </c>
      <c r="K6" s="111" t="s">
        <v>73</v>
      </c>
      <c r="L6" s="111" t="s">
        <v>181</v>
      </c>
      <c r="M6" s="111">
        <v>1</v>
      </c>
      <c r="N6" s="111">
        <v>1</v>
      </c>
      <c r="O6" s="111">
        <v>1</v>
      </c>
      <c r="P6" s="111">
        <v>1</v>
      </c>
      <c r="Q6" s="111">
        <v>1</v>
      </c>
      <c r="R6" s="42">
        <f t="shared" si="0"/>
        <v>5</v>
      </c>
      <c r="S6" s="42"/>
      <c r="T6" s="42"/>
      <c r="U6" s="42"/>
      <c r="V6" s="42"/>
      <c r="W6" s="42"/>
      <c r="X6" s="212"/>
      <c r="Y6" s="212"/>
      <c r="Z6" s="212"/>
      <c r="AA6" s="9">
        <v>28</v>
      </c>
      <c r="AB6" s="56" t="s">
        <v>465</v>
      </c>
      <c r="AC6" s="77" t="s">
        <v>73</v>
      </c>
      <c r="AD6" s="81" t="s">
        <v>542</v>
      </c>
    </row>
    <row r="7" spans="1:30" x14ac:dyDescent="0.35">
      <c r="A7" s="111" t="s">
        <v>64</v>
      </c>
      <c r="B7" s="111" t="s">
        <v>771</v>
      </c>
      <c r="C7" s="111" t="s">
        <v>74</v>
      </c>
      <c r="D7" s="56" t="s">
        <v>468</v>
      </c>
      <c r="E7" s="111" t="s">
        <v>712</v>
      </c>
      <c r="F7" s="111" t="s">
        <v>224</v>
      </c>
      <c r="G7" s="111" t="s">
        <v>70</v>
      </c>
      <c r="H7" s="111" t="s">
        <v>219</v>
      </c>
      <c r="I7" s="111" t="s">
        <v>16</v>
      </c>
      <c r="J7" s="111">
        <v>3</v>
      </c>
      <c r="K7" s="111" t="s">
        <v>73</v>
      </c>
      <c r="L7" s="111" t="s">
        <v>181</v>
      </c>
      <c r="M7" s="57">
        <v>1</v>
      </c>
      <c r="N7" s="57">
        <v>1</v>
      </c>
      <c r="O7" s="57">
        <v>1</v>
      </c>
      <c r="P7" s="57">
        <v>1</v>
      </c>
      <c r="Q7" s="57">
        <v>1</v>
      </c>
      <c r="R7" s="42">
        <f t="shared" si="0"/>
        <v>5</v>
      </c>
      <c r="S7" s="42"/>
      <c r="T7" s="42"/>
      <c r="U7" s="42"/>
      <c r="V7" s="42"/>
      <c r="W7" s="42"/>
      <c r="X7" s="212"/>
      <c r="Y7" s="212"/>
      <c r="Z7" s="212"/>
      <c r="AA7" s="9">
        <v>29</v>
      </c>
      <c r="AB7" s="56" t="s">
        <v>468</v>
      </c>
      <c r="AC7" s="77" t="s">
        <v>75</v>
      </c>
      <c r="AD7" s="81" t="s">
        <v>544</v>
      </c>
    </row>
    <row r="8" spans="1:30" x14ac:dyDescent="0.35">
      <c r="A8" s="111" t="s">
        <v>64</v>
      </c>
      <c r="B8" s="111" t="s">
        <v>771</v>
      </c>
      <c r="C8" s="111" t="s">
        <v>74</v>
      </c>
      <c r="D8" s="56" t="s">
        <v>469</v>
      </c>
      <c r="E8" s="111" t="s">
        <v>713</v>
      </c>
      <c r="F8" s="111" t="s">
        <v>225</v>
      </c>
      <c r="G8" s="111" t="s">
        <v>70</v>
      </c>
      <c r="H8" s="111" t="s">
        <v>467</v>
      </c>
      <c r="I8" s="111" t="s">
        <v>16</v>
      </c>
      <c r="J8" s="111">
        <v>3</v>
      </c>
      <c r="K8" s="111" t="s">
        <v>73</v>
      </c>
      <c r="L8" s="111" t="s">
        <v>181</v>
      </c>
      <c r="M8" s="57">
        <v>1</v>
      </c>
      <c r="N8" s="57">
        <v>1</v>
      </c>
      <c r="O8" s="57">
        <v>1</v>
      </c>
      <c r="P8" s="57">
        <v>1</v>
      </c>
      <c r="Q8" s="57">
        <v>1</v>
      </c>
      <c r="R8" s="42">
        <f t="shared" si="0"/>
        <v>5</v>
      </c>
      <c r="S8" s="42"/>
      <c r="T8" s="42"/>
      <c r="U8" s="42"/>
      <c r="V8" s="42"/>
      <c r="W8" s="42"/>
      <c r="X8" s="212"/>
      <c r="Y8" s="212"/>
      <c r="Z8" s="212"/>
      <c r="AA8" s="9">
        <v>30</v>
      </c>
      <c r="AB8" s="56" t="s">
        <v>469</v>
      </c>
      <c r="AC8" s="77" t="s">
        <v>78</v>
      </c>
      <c r="AD8" s="81" t="s">
        <v>546</v>
      </c>
    </row>
    <row r="9" spans="1:30" x14ac:dyDescent="0.35">
      <c r="A9" s="111" t="s">
        <v>64</v>
      </c>
      <c r="B9" s="111" t="s">
        <v>771</v>
      </c>
      <c r="C9" s="111" t="s">
        <v>74</v>
      </c>
      <c r="D9" s="56" t="s">
        <v>470</v>
      </c>
      <c r="E9" s="111" t="s">
        <v>714</v>
      </c>
      <c r="F9" s="111" t="s">
        <v>225</v>
      </c>
      <c r="G9" s="111" t="s">
        <v>70</v>
      </c>
      <c r="H9" s="111" t="s">
        <v>220</v>
      </c>
      <c r="I9" s="111" t="s">
        <v>16</v>
      </c>
      <c r="J9" s="111">
        <v>3</v>
      </c>
      <c r="K9" s="111" t="s">
        <v>73</v>
      </c>
      <c r="L9" s="111" t="s">
        <v>181</v>
      </c>
      <c r="M9" s="57">
        <v>1</v>
      </c>
      <c r="N9" s="57">
        <v>1</v>
      </c>
      <c r="O9" s="57">
        <v>1</v>
      </c>
      <c r="P9" s="57">
        <v>1</v>
      </c>
      <c r="Q9" s="57">
        <v>1</v>
      </c>
      <c r="R9" s="42">
        <f t="shared" si="0"/>
        <v>5</v>
      </c>
      <c r="S9" s="42"/>
      <c r="T9" s="42"/>
      <c r="U9" s="42"/>
      <c r="V9" s="42"/>
      <c r="W9" s="42"/>
      <c r="X9" s="212"/>
      <c r="Y9" s="212"/>
      <c r="Z9" s="212"/>
      <c r="AA9" s="9">
        <v>31</v>
      </c>
      <c r="AB9" s="56" t="s">
        <v>470</v>
      </c>
      <c r="AC9" s="77" t="s">
        <v>78</v>
      </c>
      <c r="AD9" s="81" t="s">
        <v>547</v>
      </c>
    </row>
    <row r="10" spans="1:30" x14ac:dyDescent="0.35">
      <c r="A10" s="111" t="s">
        <v>64</v>
      </c>
      <c r="B10" s="111" t="s">
        <v>771</v>
      </c>
      <c r="C10" s="111" t="s">
        <v>74</v>
      </c>
      <c r="D10" s="56" t="s">
        <v>471</v>
      </c>
      <c r="E10" s="111" t="s">
        <v>715</v>
      </c>
      <c r="F10" s="111" t="s">
        <v>224</v>
      </c>
      <c r="G10" s="111" t="s">
        <v>70</v>
      </c>
      <c r="H10" s="111" t="s">
        <v>221</v>
      </c>
      <c r="I10" s="111" t="s">
        <v>16</v>
      </c>
      <c r="J10" s="111">
        <v>3</v>
      </c>
      <c r="K10" s="111" t="s">
        <v>73</v>
      </c>
      <c r="L10" s="111" t="s">
        <v>181</v>
      </c>
      <c r="M10" s="57">
        <v>1</v>
      </c>
      <c r="N10" s="57">
        <v>1</v>
      </c>
      <c r="O10" s="57">
        <v>1</v>
      </c>
      <c r="P10" s="57">
        <v>1</v>
      </c>
      <c r="Q10" s="57">
        <v>1</v>
      </c>
      <c r="R10" s="42">
        <f t="shared" si="0"/>
        <v>5</v>
      </c>
      <c r="S10" s="42"/>
      <c r="T10" s="42"/>
      <c r="U10" s="42"/>
      <c r="V10" s="42"/>
      <c r="W10" s="42"/>
      <c r="X10" s="212"/>
      <c r="Y10" s="212"/>
      <c r="Z10" s="212"/>
      <c r="AA10" s="9">
        <v>32</v>
      </c>
      <c r="AB10" s="56" t="s">
        <v>471</v>
      </c>
      <c r="AC10" s="77" t="s">
        <v>78</v>
      </c>
      <c r="AD10" s="81" t="s">
        <v>548</v>
      </c>
    </row>
    <row r="11" spans="1:30" x14ac:dyDescent="0.35">
      <c r="A11" s="111" t="s">
        <v>64</v>
      </c>
      <c r="B11" s="111" t="s">
        <v>771</v>
      </c>
      <c r="C11" s="111" t="s">
        <v>74</v>
      </c>
      <c r="D11" s="56" t="s">
        <v>472</v>
      </c>
      <c r="E11" s="111" t="s">
        <v>716</v>
      </c>
      <c r="F11" s="111" t="s">
        <v>224</v>
      </c>
      <c r="G11" s="111" t="s">
        <v>70</v>
      </c>
      <c r="H11" s="111" t="s">
        <v>222</v>
      </c>
      <c r="I11" s="111" t="s">
        <v>16</v>
      </c>
      <c r="J11" s="111">
        <v>3</v>
      </c>
      <c r="K11" s="111" t="s">
        <v>73</v>
      </c>
      <c r="L11" s="111" t="s">
        <v>181</v>
      </c>
      <c r="M11" s="57">
        <v>1</v>
      </c>
      <c r="N11" s="57">
        <v>1</v>
      </c>
      <c r="O11" s="57">
        <v>1</v>
      </c>
      <c r="P11" s="57">
        <v>1</v>
      </c>
      <c r="Q11" s="57">
        <v>1</v>
      </c>
      <c r="R11" s="42">
        <f t="shared" si="0"/>
        <v>5</v>
      </c>
      <c r="S11" s="42"/>
      <c r="T11" s="42"/>
      <c r="U11" s="42"/>
      <c r="V11" s="42"/>
      <c r="W11" s="42"/>
      <c r="X11" s="212"/>
      <c r="Y11" s="212"/>
      <c r="Z11" s="212"/>
      <c r="AA11" s="9">
        <v>33</v>
      </c>
      <c r="AB11" s="56" t="s">
        <v>472</v>
      </c>
      <c r="AC11" s="77" t="s">
        <v>81</v>
      </c>
      <c r="AD11" s="81" t="s">
        <v>541</v>
      </c>
    </row>
    <row r="12" spans="1:30" x14ac:dyDescent="0.35">
      <c r="A12" s="111" t="s">
        <v>64</v>
      </c>
      <c r="B12" s="111" t="s">
        <v>771</v>
      </c>
      <c r="C12" s="111" t="s">
        <v>74</v>
      </c>
      <c r="D12" s="56" t="s">
        <v>466</v>
      </c>
      <c r="E12" s="111" t="s">
        <v>717</v>
      </c>
      <c r="F12" s="111" t="s">
        <v>226</v>
      </c>
      <c r="G12" s="111" t="s">
        <v>70</v>
      </c>
      <c r="H12" s="111" t="s">
        <v>223</v>
      </c>
      <c r="I12" s="111" t="s">
        <v>16</v>
      </c>
      <c r="J12" s="111">
        <v>3</v>
      </c>
      <c r="K12" s="111" t="s">
        <v>73</v>
      </c>
      <c r="L12" s="111" t="s">
        <v>181</v>
      </c>
      <c r="M12" s="57">
        <v>1</v>
      </c>
      <c r="N12" s="57">
        <v>1</v>
      </c>
      <c r="O12" s="57">
        <v>1</v>
      </c>
      <c r="P12" s="57">
        <v>1</v>
      </c>
      <c r="Q12" s="57">
        <v>1</v>
      </c>
      <c r="R12" s="42">
        <f t="shared" si="0"/>
        <v>5</v>
      </c>
      <c r="S12" s="42"/>
      <c r="T12" s="42"/>
      <c r="U12" s="42"/>
      <c r="V12" s="42"/>
      <c r="W12" s="42"/>
      <c r="X12" s="212"/>
      <c r="Y12" s="212"/>
      <c r="Z12" s="212"/>
      <c r="AA12" s="9">
        <v>34</v>
      </c>
      <c r="AB12" s="56" t="s">
        <v>466</v>
      </c>
      <c r="AC12" s="77" t="s">
        <v>81</v>
      </c>
      <c r="AD12" s="81" t="s">
        <v>549</v>
      </c>
    </row>
    <row r="13" spans="1:30" x14ac:dyDescent="0.35">
      <c r="A13" s="111" t="s">
        <v>64</v>
      </c>
      <c r="B13" s="111" t="s">
        <v>771</v>
      </c>
      <c r="C13" s="111" t="s">
        <v>74</v>
      </c>
      <c r="D13" s="56" t="s">
        <v>473</v>
      </c>
      <c r="E13" s="111" t="s">
        <v>718</v>
      </c>
      <c r="F13" s="111" t="s">
        <v>719</v>
      </c>
      <c r="G13" s="111" t="s">
        <v>70</v>
      </c>
      <c r="H13" s="111" t="s">
        <v>263</v>
      </c>
      <c r="I13" s="111" t="s">
        <v>16</v>
      </c>
      <c r="J13" s="111">
        <v>3</v>
      </c>
      <c r="K13" s="111" t="s">
        <v>73</v>
      </c>
      <c r="L13" s="111" t="s">
        <v>181</v>
      </c>
      <c r="M13" s="57">
        <v>1</v>
      </c>
      <c r="N13" s="57">
        <v>1</v>
      </c>
      <c r="O13" s="57">
        <v>1</v>
      </c>
      <c r="P13" s="57">
        <v>1</v>
      </c>
      <c r="Q13" s="57">
        <v>1</v>
      </c>
      <c r="R13" s="42">
        <f t="shared" si="0"/>
        <v>5</v>
      </c>
      <c r="S13" s="42"/>
      <c r="T13" s="42"/>
      <c r="U13" s="42"/>
      <c r="V13" s="42"/>
      <c r="W13" s="42"/>
      <c r="X13" s="212"/>
      <c r="Y13" s="212"/>
      <c r="Z13" s="212"/>
      <c r="AA13" s="9">
        <v>35</v>
      </c>
      <c r="AB13" s="56" t="s">
        <v>473</v>
      </c>
      <c r="AC13" s="77" t="s">
        <v>85</v>
      </c>
      <c r="AD13" s="81" t="s">
        <v>550</v>
      </c>
    </row>
    <row r="14" spans="1:30" x14ac:dyDescent="0.35">
      <c r="A14" s="110" t="s">
        <v>64</v>
      </c>
      <c r="B14" s="110" t="s">
        <v>431</v>
      </c>
      <c r="C14" s="110" t="s">
        <v>76</v>
      </c>
      <c r="D14" s="57" t="s">
        <v>431</v>
      </c>
      <c r="E14" s="110" t="s">
        <v>720</v>
      </c>
      <c r="F14" s="110" t="s">
        <v>215</v>
      </c>
      <c r="G14" s="110" t="s">
        <v>70</v>
      </c>
      <c r="H14" s="110" t="s">
        <v>77</v>
      </c>
      <c r="I14" s="110" t="s">
        <v>16</v>
      </c>
      <c r="J14" s="110">
        <v>5</v>
      </c>
      <c r="K14" s="110" t="s">
        <v>75</v>
      </c>
      <c r="L14" s="110" t="s">
        <v>174</v>
      </c>
      <c r="M14" s="110">
        <v>1</v>
      </c>
      <c r="N14" s="110">
        <v>0</v>
      </c>
      <c r="O14" s="110">
        <v>1</v>
      </c>
      <c r="P14" s="110">
        <v>0</v>
      </c>
      <c r="Q14" s="110">
        <v>1</v>
      </c>
      <c r="R14" s="41">
        <f t="shared" si="0"/>
        <v>3</v>
      </c>
      <c r="S14" s="41"/>
      <c r="T14" s="41"/>
      <c r="U14" s="41"/>
      <c r="V14" s="41"/>
      <c r="W14" s="41"/>
      <c r="X14" s="213"/>
      <c r="Y14" s="213"/>
      <c r="Z14" s="213"/>
      <c r="AA14" s="9">
        <v>36</v>
      </c>
      <c r="AB14" s="77" t="s">
        <v>431</v>
      </c>
      <c r="AC14" s="77" t="s">
        <v>88</v>
      </c>
      <c r="AD14" s="81" t="s">
        <v>551</v>
      </c>
    </row>
    <row r="15" spans="1:30" x14ac:dyDescent="0.35">
      <c r="A15" s="111" t="s">
        <v>64</v>
      </c>
      <c r="B15" s="111" t="s">
        <v>772</v>
      </c>
      <c r="C15" s="111" t="s">
        <v>79</v>
      </c>
      <c r="D15" s="56" t="s">
        <v>475</v>
      </c>
      <c r="E15" s="111" t="s">
        <v>721</v>
      </c>
      <c r="F15" s="111" t="s">
        <v>186</v>
      </c>
      <c r="G15" s="111" t="s">
        <v>70</v>
      </c>
      <c r="H15" s="111" t="s">
        <v>72</v>
      </c>
      <c r="I15" s="111" t="s">
        <v>20</v>
      </c>
      <c r="J15" s="111">
        <v>7</v>
      </c>
      <c r="K15" s="111" t="s">
        <v>78</v>
      </c>
      <c r="L15" s="111" t="s">
        <v>181</v>
      </c>
      <c r="M15" s="111">
        <v>1</v>
      </c>
      <c r="N15" s="111">
        <v>1</v>
      </c>
      <c r="O15" s="111">
        <v>1</v>
      </c>
      <c r="P15" s="111">
        <v>1</v>
      </c>
      <c r="Q15" s="111">
        <v>1</v>
      </c>
      <c r="R15" s="42">
        <f t="shared" si="0"/>
        <v>5</v>
      </c>
      <c r="S15" s="42"/>
      <c r="T15" s="42"/>
      <c r="U15" s="42"/>
      <c r="V15" s="42"/>
      <c r="W15" s="42"/>
      <c r="X15" s="212"/>
      <c r="Y15" s="212"/>
      <c r="Z15" s="212"/>
      <c r="AA15" s="9">
        <v>37</v>
      </c>
      <c r="AB15" s="77" t="s">
        <v>475</v>
      </c>
      <c r="AC15" s="77" t="s">
        <v>88</v>
      </c>
      <c r="AD15" s="81" t="s">
        <v>552</v>
      </c>
    </row>
    <row r="16" spans="1:30" x14ac:dyDescent="0.35">
      <c r="A16" s="111" t="s">
        <v>64</v>
      </c>
      <c r="B16" s="111" t="s">
        <v>772</v>
      </c>
      <c r="C16" s="111" t="s">
        <v>79</v>
      </c>
      <c r="D16" s="56" t="s">
        <v>474</v>
      </c>
      <c r="E16" s="111" t="s">
        <v>712</v>
      </c>
      <c r="F16" s="111" t="s">
        <v>266</v>
      </c>
      <c r="G16" s="111" t="s">
        <v>70</v>
      </c>
      <c r="H16" s="111" t="s">
        <v>72</v>
      </c>
      <c r="I16" s="111" t="s">
        <v>20</v>
      </c>
      <c r="J16" s="111">
        <v>7</v>
      </c>
      <c r="K16" s="111" t="s">
        <v>78</v>
      </c>
      <c r="L16" s="111" t="s">
        <v>181</v>
      </c>
      <c r="M16" s="57">
        <v>1</v>
      </c>
      <c r="N16" s="57">
        <v>1</v>
      </c>
      <c r="O16" s="57">
        <v>1</v>
      </c>
      <c r="P16" s="57">
        <v>1</v>
      </c>
      <c r="Q16" s="57">
        <v>1</v>
      </c>
      <c r="R16" s="42">
        <f t="shared" si="0"/>
        <v>5</v>
      </c>
      <c r="S16" s="42"/>
      <c r="T16" s="42"/>
      <c r="U16" s="42"/>
      <c r="V16" s="42"/>
      <c r="W16" s="42"/>
      <c r="X16" s="212"/>
      <c r="Y16" s="212"/>
      <c r="Z16" s="212"/>
      <c r="AA16" s="9">
        <v>38</v>
      </c>
      <c r="AB16" s="77" t="s">
        <v>474</v>
      </c>
      <c r="AC16" s="77" t="s">
        <v>88</v>
      </c>
      <c r="AD16" s="81" t="s">
        <v>553</v>
      </c>
    </row>
    <row r="17" spans="1:30" x14ac:dyDescent="0.35">
      <c r="A17" s="110" t="s">
        <v>64</v>
      </c>
      <c r="B17" s="110" t="s">
        <v>432</v>
      </c>
      <c r="C17" s="110" t="s">
        <v>82</v>
      </c>
      <c r="D17" s="57" t="s">
        <v>432</v>
      </c>
      <c r="E17" s="57" t="s">
        <v>722</v>
      </c>
      <c r="F17" s="57" t="s">
        <v>227</v>
      </c>
      <c r="G17" s="110" t="s">
        <v>70</v>
      </c>
      <c r="H17" s="57" t="s">
        <v>83</v>
      </c>
      <c r="I17" s="110" t="s">
        <v>80</v>
      </c>
      <c r="J17" s="110">
        <v>2</v>
      </c>
      <c r="K17" s="110" t="s">
        <v>81</v>
      </c>
      <c r="L17" s="110" t="s">
        <v>172</v>
      </c>
      <c r="M17" s="57">
        <v>1</v>
      </c>
      <c r="N17" s="57">
        <v>1</v>
      </c>
      <c r="O17" s="57">
        <v>1</v>
      </c>
      <c r="P17" s="57">
        <v>1</v>
      </c>
      <c r="Q17" s="57">
        <v>1</v>
      </c>
      <c r="R17" s="41">
        <f t="shared" si="0"/>
        <v>5</v>
      </c>
      <c r="S17" s="41"/>
      <c r="T17" s="41"/>
      <c r="U17" s="41"/>
      <c r="V17" s="41"/>
      <c r="W17" s="41"/>
      <c r="X17" s="213"/>
      <c r="Y17" s="213"/>
      <c r="Z17" s="213"/>
      <c r="AA17" s="9">
        <v>39</v>
      </c>
      <c r="AB17" s="77" t="s">
        <v>432</v>
      </c>
      <c r="AC17" s="77" t="s">
        <v>92</v>
      </c>
      <c r="AD17" s="81" t="s">
        <v>543</v>
      </c>
    </row>
    <row r="18" spans="1:30" x14ac:dyDescent="0.35">
      <c r="A18" s="111" t="s">
        <v>64</v>
      </c>
      <c r="B18" s="111" t="s">
        <v>773</v>
      </c>
      <c r="C18" s="111" t="s">
        <v>86</v>
      </c>
      <c r="D18" s="56" t="s">
        <v>476</v>
      </c>
      <c r="E18" s="111" t="s">
        <v>723</v>
      </c>
      <c r="F18" s="111" t="s">
        <v>186</v>
      </c>
      <c r="G18" s="111" t="s">
        <v>70</v>
      </c>
      <c r="H18" s="111" t="s">
        <v>72</v>
      </c>
      <c r="I18" s="111" t="s">
        <v>24</v>
      </c>
      <c r="J18" s="111">
        <v>11</v>
      </c>
      <c r="K18" s="111" t="s">
        <v>85</v>
      </c>
      <c r="L18" s="111" t="s">
        <v>182</v>
      </c>
      <c r="M18" s="111">
        <v>1</v>
      </c>
      <c r="N18" s="111">
        <v>1</v>
      </c>
      <c r="O18" s="111">
        <v>1</v>
      </c>
      <c r="P18" s="111">
        <v>1</v>
      </c>
      <c r="Q18" s="111">
        <v>1</v>
      </c>
      <c r="R18" s="42">
        <f t="shared" si="0"/>
        <v>5</v>
      </c>
      <c r="S18" s="42"/>
      <c r="T18" s="42"/>
      <c r="U18" s="42"/>
      <c r="V18" s="42"/>
      <c r="W18" s="42"/>
      <c r="X18" s="212"/>
      <c r="Y18" s="212"/>
      <c r="Z18" s="212"/>
      <c r="AA18" s="9">
        <v>40</v>
      </c>
      <c r="AB18" s="77" t="s">
        <v>476</v>
      </c>
      <c r="AC18" s="77" t="s">
        <v>96</v>
      </c>
      <c r="AD18" s="81" t="s">
        <v>545</v>
      </c>
    </row>
    <row r="19" spans="1:30" x14ac:dyDescent="0.35">
      <c r="A19" s="111" t="s">
        <v>64</v>
      </c>
      <c r="B19" s="111" t="s">
        <v>773</v>
      </c>
      <c r="C19" s="111" t="s">
        <v>86</v>
      </c>
      <c r="D19" s="56" t="s">
        <v>477</v>
      </c>
      <c r="E19" s="111" t="s">
        <v>724</v>
      </c>
      <c r="F19" s="111" t="s">
        <v>270</v>
      </c>
      <c r="G19" s="111" t="s">
        <v>70</v>
      </c>
      <c r="H19" s="111" t="s">
        <v>72</v>
      </c>
      <c r="I19" s="111" t="s">
        <v>24</v>
      </c>
      <c r="J19" s="111">
        <v>11</v>
      </c>
      <c r="K19" s="111" t="s">
        <v>85</v>
      </c>
      <c r="L19" s="111" t="s">
        <v>182</v>
      </c>
      <c r="M19" s="57">
        <v>1</v>
      </c>
      <c r="N19" s="57">
        <v>1</v>
      </c>
      <c r="O19" s="57">
        <v>1</v>
      </c>
      <c r="P19" s="57">
        <v>1</v>
      </c>
      <c r="Q19" s="57">
        <v>1</v>
      </c>
      <c r="R19" s="42">
        <f t="shared" si="0"/>
        <v>5</v>
      </c>
      <c r="S19" s="42"/>
      <c r="T19" s="42"/>
      <c r="U19" s="42"/>
      <c r="V19" s="42"/>
      <c r="W19" s="42"/>
      <c r="X19" s="212"/>
      <c r="Y19" s="212"/>
      <c r="Z19" s="212"/>
      <c r="AA19" s="9">
        <v>41</v>
      </c>
      <c r="AB19" s="77" t="s">
        <v>477</v>
      </c>
      <c r="AC19" s="77" t="s">
        <v>155</v>
      </c>
      <c r="AD19" s="81" t="s">
        <v>520</v>
      </c>
    </row>
    <row r="20" spans="1:30" x14ac:dyDescent="0.35">
      <c r="A20" s="110" t="s">
        <v>64</v>
      </c>
      <c r="B20" s="110" t="s">
        <v>433</v>
      </c>
      <c r="C20" s="110" t="s">
        <v>90</v>
      </c>
      <c r="D20" s="57" t="s">
        <v>433</v>
      </c>
      <c r="E20" s="110" t="s">
        <v>864</v>
      </c>
      <c r="F20" s="110" t="s">
        <v>186</v>
      </c>
      <c r="G20" s="110" t="s">
        <v>89</v>
      </c>
      <c r="H20" s="110" t="s">
        <v>91</v>
      </c>
      <c r="I20" s="110" t="s">
        <v>12</v>
      </c>
      <c r="J20" s="184" t="s">
        <v>688</v>
      </c>
      <c r="K20" s="110" t="s">
        <v>88</v>
      </c>
      <c r="L20" s="110" t="s">
        <v>183</v>
      </c>
      <c r="M20" s="57">
        <v>1</v>
      </c>
      <c r="N20" s="57">
        <v>1</v>
      </c>
      <c r="O20" s="57">
        <v>1</v>
      </c>
      <c r="P20" s="57">
        <v>1</v>
      </c>
      <c r="Q20" s="57">
        <v>1</v>
      </c>
      <c r="R20" s="41">
        <f t="shared" si="0"/>
        <v>5</v>
      </c>
      <c r="S20" s="41"/>
      <c r="T20" s="41"/>
      <c r="U20" s="41"/>
      <c r="V20" s="41"/>
      <c r="W20" s="41"/>
      <c r="X20" s="213"/>
      <c r="Y20" s="213"/>
      <c r="Z20" s="213"/>
      <c r="AA20" s="9">
        <v>42</v>
      </c>
      <c r="AB20" s="77" t="s">
        <v>433</v>
      </c>
      <c r="AC20" s="77" t="s">
        <v>389</v>
      </c>
      <c r="AD20" s="81" t="s">
        <v>519</v>
      </c>
    </row>
    <row r="21" spans="1:30" x14ac:dyDescent="0.35">
      <c r="A21" s="56" t="s">
        <v>64</v>
      </c>
      <c r="B21" s="110" t="s">
        <v>434</v>
      </c>
      <c r="C21" s="56" t="s">
        <v>93</v>
      </c>
      <c r="D21" s="56" t="s">
        <v>434</v>
      </c>
      <c r="E21" s="56" t="s">
        <v>865</v>
      </c>
      <c r="F21" s="56" t="s">
        <v>228</v>
      </c>
      <c r="G21" s="56" t="s">
        <v>10</v>
      </c>
      <c r="H21" s="56" t="s">
        <v>94</v>
      </c>
      <c r="I21" s="56" t="s">
        <v>16</v>
      </c>
      <c r="J21" s="56">
        <v>4</v>
      </c>
      <c r="K21" s="56" t="s">
        <v>92</v>
      </c>
      <c r="L21" s="56" t="s">
        <v>177</v>
      </c>
      <c r="M21" s="57">
        <v>1</v>
      </c>
      <c r="N21" s="57">
        <v>1</v>
      </c>
      <c r="O21" s="57">
        <v>1</v>
      </c>
      <c r="P21" s="57">
        <v>1</v>
      </c>
      <c r="Q21" s="57">
        <v>1</v>
      </c>
      <c r="R21" s="42">
        <f t="shared" si="0"/>
        <v>5</v>
      </c>
      <c r="S21" s="42"/>
      <c r="T21" s="42"/>
      <c r="U21" s="42"/>
      <c r="V21" s="42"/>
      <c r="W21" s="42"/>
      <c r="X21" s="212"/>
      <c r="Y21" s="212"/>
      <c r="Z21" s="212"/>
      <c r="AA21" s="9">
        <v>43</v>
      </c>
      <c r="AB21" s="77" t="s">
        <v>434</v>
      </c>
      <c r="AC21" s="77" t="s">
        <v>159</v>
      </c>
      <c r="AD21" s="81" t="s">
        <v>527</v>
      </c>
    </row>
    <row r="22" spans="1:30" x14ac:dyDescent="0.35">
      <c r="A22" s="57" t="s">
        <v>64</v>
      </c>
      <c r="B22" s="110" t="s">
        <v>435</v>
      </c>
      <c r="C22" s="57" t="s">
        <v>98</v>
      </c>
      <c r="D22" s="57" t="s">
        <v>435</v>
      </c>
      <c r="E22" s="57" t="s">
        <v>727</v>
      </c>
      <c r="F22" s="57" t="s">
        <v>198</v>
      </c>
      <c r="G22" s="57" t="s">
        <v>97</v>
      </c>
      <c r="H22" s="57" t="s">
        <v>99</v>
      </c>
      <c r="I22" s="57" t="s">
        <v>95</v>
      </c>
      <c r="J22" s="57">
        <v>6</v>
      </c>
      <c r="K22" s="57" t="s">
        <v>96</v>
      </c>
      <c r="L22" s="112" t="s">
        <v>170</v>
      </c>
      <c r="M22" s="57">
        <v>0</v>
      </c>
      <c r="N22" s="57">
        <v>1</v>
      </c>
      <c r="O22" s="57">
        <v>0</v>
      </c>
      <c r="P22" s="57">
        <v>1</v>
      </c>
      <c r="Q22" s="57">
        <v>0</v>
      </c>
      <c r="R22" s="41">
        <f t="shared" si="0"/>
        <v>2</v>
      </c>
      <c r="S22" s="41"/>
      <c r="T22" s="41"/>
      <c r="U22" s="41"/>
      <c r="V22" s="41"/>
      <c r="W22" s="41"/>
      <c r="X22" s="213"/>
      <c r="Y22" s="213"/>
      <c r="Z22" s="213"/>
      <c r="AA22" s="9">
        <v>44</v>
      </c>
      <c r="AB22" s="77" t="s">
        <v>435</v>
      </c>
      <c r="AC22" s="77" t="s">
        <v>161</v>
      </c>
      <c r="AD22" s="81" t="s">
        <v>526</v>
      </c>
    </row>
    <row r="23" spans="1:30" x14ac:dyDescent="0.35">
      <c r="A23" s="56" t="s">
        <v>152</v>
      </c>
      <c r="B23" s="110" t="s">
        <v>774</v>
      </c>
      <c r="C23" s="56" t="s">
        <v>157</v>
      </c>
      <c r="D23" s="56" t="s">
        <v>498</v>
      </c>
      <c r="E23" s="111" t="s">
        <v>730</v>
      </c>
      <c r="F23" s="111" t="s">
        <v>186</v>
      </c>
      <c r="G23" s="56" t="s">
        <v>156</v>
      </c>
      <c r="H23" s="111" t="s">
        <v>72</v>
      </c>
      <c r="I23" s="56" t="s">
        <v>80</v>
      </c>
      <c r="J23" s="56">
        <v>3</v>
      </c>
      <c r="K23" s="56" t="s">
        <v>155</v>
      </c>
      <c r="L23" s="56" t="s">
        <v>154</v>
      </c>
      <c r="M23" s="56">
        <v>1</v>
      </c>
      <c r="N23" s="56">
        <v>1</v>
      </c>
      <c r="O23" s="56">
        <v>1</v>
      </c>
      <c r="P23" s="56">
        <v>1</v>
      </c>
      <c r="Q23" s="56">
        <v>1</v>
      </c>
      <c r="R23" s="42">
        <f t="shared" si="0"/>
        <v>5</v>
      </c>
      <c r="S23" s="42"/>
      <c r="T23" s="42"/>
      <c r="U23" s="42"/>
      <c r="V23" s="42"/>
      <c r="W23" s="42"/>
      <c r="X23" s="212"/>
      <c r="Y23" s="212"/>
      <c r="Z23" s="212"/>
      <c r="AA23" s="9">
        <v>60</v>
      </c>
      <c r="AB23" s="77" t="s">
        <v>438</v>
      </c>
      <c r="AC23" s="77" t="s">
        <v>163</v>
      </c>
      <c r="AD23" s="81" t="s">
        <v>525</v>
      </c>
    </row>
    <row r="24" spans="1:30" x14ac:dyDescent="0.35">
      <c r="A24" s="56" t="s">
        <v>152</v>
      </c>
      <c r="B24" s="110" t="s">
        <v>774</v>
      </c>
      <c r="C24" s="56" t="s">
        <v>157</v>
      </c>
      <c r="D24" s="56" t="s">
        <v>499</v>
      </c>
      <c r="E24" s="111" t="s">
        <v>232</v>
      </c>
      <c r="F24" s="111" t="s">
        <v>229</v>
      </c>
      <c r="G24" s="56" t="s">
        <v>156</v>
      </c>
      <c r="H24" s="111" t="s">
        <v>232</v>
      </c>
      <c r="I24" s="56" t="s">
        <v>80</v>
      </c>
      <c r="J24" s="56">
        <v>4</v>
      </c>
      <c r="K24" s="56" t="s">
        <v>155</v>
      </c>
      <c r="L24" s="56" t="s">
        <v>154</v>
      </c>
      <c r="M24" s="57">
        <v>1</v>
      </c>
      <c r="N24" s="57">
        <v>1</v>
      </c>
      <c r="O24" s="57">
        <v>1</v>
      </c>
      <c r="P24" s="57">
        <v>1</v>
      </c>
      <c r="Q24" s="57">
        <v>1</v>
      </c>
      <c r="R24" s="42">
        <f t="shared" si="0"/>
        <v>5</v>
      </c>
      <c r="S24" s="42"/>
      <c r="T24" s="42"/>
      <c r="U24" s="42"/>
      <c r="V24" s="42"/>
      <c r="W24" s="42"/>
      <c r="X24" s="212"/>
      <c r="Y24" s="212"/>
      <c r="Z24" s="212"/>
      <c r="AA24" s="9">
        <v>61</v>
      </c>
      <c r="AB24" s="77" t="s">
        <v>503</v>
      </c>
      <c r="AC24" s="77" t="s">
        <v>163</v>
      </c>
      <c r="AD24" s="81" t="s">
        <v>521</v>
      </c>
    </row>
    <row r="25" spans="1:30" x14ac:dyDescent="0.35">
      <c r="A25" s="57" t="s">
        <v>152</v>
      </c>
      <c r="B25" s="110" t="s">
        <v>436</v>
      </c>
      <c r="C25" s="57" t="s">
        <v>160</v>
      </c>
      <c r="D25" s="57" t="s">
        <v>436</v>
      </c>
      <c r="E25" s="110" t="s">
        <v>716</v>
      </c>
      <c r="F25" s="110" t="s">
        <v>728</v>
      </c>
      <c r="G25" s="57" t="s">
        <v>156</v>
      </c>
      <c r="H25" s="110" t="s">
        <v>72</v>
      </c>
      <c r="I25" s="57" t="s">
        <v>24</v>
      </c>
      <c r="J25" s="57">
        <v>9</v>
      </c>
      <c r="K25" s="57" t="s">
        <v>159</v>
      </c>
      <c r="L25" s="57" t="s">
        <v>158</v>
      </c>
      <c r="M25" s="57">
        <v>1</v>
      </c>
      <c r="N25" s="57">
        <v>1</v>
      </c>
      <c r="O25" s="57">
        <v>1</v>
      </c>
      <c r="P25" s="57">
        <v>1</v>
      </c>
      <c r="Q25" s="57">
        <v>1</v>
      </c>
      <c r="R25" s="41">
        <f t="shared" si="0"/>
        <v>5</v>
      </c>
      <c r="S25" s="41"/>
      <c r="T25" s="41"/>
      <c r="U25" s="41"/>
      <c r="V25" s="41"/>
      <c r="W25" s="41"/>
      <c r="X25" s="213"/>
      <c r="Y25" s="213"/>
      <c r="Z25" s="213"/>
      <c r="AA25" s="9">
        <v>62</v>
      </c>
      <c r="AB25" s="77" t="s">
        <v>499</v>
      </c>
      <c r="AC25" s="77" t="s">
        <v>163</v>
      </c>
      <c r="AD25" s="81" t="s">
        <v>522</v>
      </c>
    </row>
    <row r="26" spans="1:30" x14ac:dyDescent="0.35">
      <c r="A26" s="56" t="s">
        <v>152</v>
      </c>
      <c r="B26" s="110" t="s">
        <v>437</v>
      </c>
      <c r="C26" s="56" t="s">
        <v>162</v>
      </c>
      <c r="D26" s="56" t="s">
        <v>437</v>
      </c>
      <c r="E26" s="111" t="s">
        <v>729</v>
      </c>
      <c r="F26" s="111" t="s">
        <v>213</v>
      </c>
      <c r="G26" s="56" t="s">
        <v>156</v>
      </c>
      <c r="H26" s="111" t="s">
        <v>72</v>
      </c>
      <c r="I26" s="56" t="s">
        <v>12</v>
      </c>
      <c r="J26" s="56">
        <v>8</v>
      </c>
      <c r="K26" s="56" t="s">
        <v>161</v>
      </c>
      <c r="L26" s="56" t="s">
        <v>55</v>
      </c>
      <c r="M26" s="57">
        <v>1</v>
      </c>
      <c r="N26" s="57">
        <v>1</v>
      </c>
      <c r="O26" s="57">
        <v>1</v>
      </c>
      <c r="P26" s="57">
        <v>1</v>
      </c>
      <c r="Q26" s="57">
        <v>1</v>
      </c>
      <c r="R26" s="42">
        <f t="shared" si="0"/>
        <v>5</v>
      </c>
      <c r="S26" s="42"/>
      <c r="T26" s="42"/>
      <c r="U26" s="42"/>
      <c r="V26" s="42"/>
      <c r="W26" s="42"/>
      <c r="X26" s="212"/>
      <c r="Y26" s="212"/>
      <c r="Z26" s="212"/>
      <c r="AA26" s="9">
        <v>63</v>
      </c>
      <c r="AB26" s="77" t="s">
        <v>436</v>
      </c>
      <c r="AC26" s="77" t="s">
        <v>163</v>
      </c>
      <c r="AD26" s="81" t="s">
        <v>523</v>
      </c>
    </row>
    <row r="27" spans="1:30" x14ac:dyDescent="0.35">
      <c r="A27" s="57" t="s">
        <v>152</v>
      </c>
      <c r="B27" s="110" t="s">
        <v>438</v>
      </c>
      <c r="C27" s="57" t="s">
        <v>98</v>
      </c>
      <c r="D27" s="57" t="s">
        <v>438</v>
      </c>
      <c r="E27" s="57" t="s">
        <v>727</v>
      </c>
      <c r="F27" s="57" t="s">
        <v>198</v>
      </c>
      <c r="G27" s="57" t="s">
        <v>156</v>
      </c>
      <c r="H27" s="57" t="s">
        <v>151</v>
      </c>
      <c r="I27" s="57" t="s">
        <v>65</v>
      </c>
      <c r="J27" s="185" t="s">
        <v>757</v>
      </c>
      <c r="K27" s="57" t="s">
        <v>163</v>
      </c>
      <c r="L27" s="113" t="s">
        <v>170</v>
      </c>
      <c r="M27" s="57">
        <v>0</v>
      </c>
      <c r="N27" s="57">
        <v>1</v>
      </c>
      <c r="O27" s="57">
        <v>0</v>
      </c>
      <c r="P27" s="57">
        <v>1</v>
      </c>
      <c r="Q27" s="57">
        <v>0</v>
      </c>
      <c r="R27" s="41">
        <f t="shared" si="0"/>
        <v>2</v>
      </c>
      <c r="S27" s="41"/>
      <c r="T27" s="41"/>
      <c r="U27" s="41"/>
      <c r="V27" s="41"/>
      <c r="W27" s="41"/>
      <c r="X27" s="213"/>
      <c r="Y27" s="213"/>
      <c r="Z27" s="213"/>
      <c r="AA27" s="9">
        <v>64</v>
      </c>
      <c r="AB27" s="77" t="s">
        <v>437</v>
      </c>
      <c r="AC27" s="77" t="s">
        <v>163</v>
      </c>
      <c r="AD27" s="81" t="s">
        <v>524</v>
      </c>
    </row>
    <row r="28" spans="1:30" x14ac:dyDescent="0.35">
      <c r="A28" s="56" t="s">
        <v>116</v>
      </c>
      <c r="B28" s="110" t="s">
        <v>440</v>
      </c>
      <c r="C28" s="111" t="s">
        <v>121</v>
      </c>
      <c r="D28" s="56" t="s">
        <v>440</v>
      </c>
      <c r="E28" s="56" t="s">
        <v>741</v>
      </c>
      <c r="F28" s="56" t="s">
        <v>229</v>
      </c>
      <c r="G28" s="111" t="s">
        <v>10</v>
      </c>
      <c r="H28" s="56" t="s">
        <v>122</v>
      </c>
      <c r="I28" s="56" t="s">
        <v>119</v>
      </c>
      <c r="J28" s="188" t="s">
        <v>760</v>
      </c>
      <c r="K28" s="56" t="s">
        <v>120</v>
      </c>
      <c r="L28" s="56" t="s">
        <v>118</v>
      </c>
      <c r="M28" s="57">
        <v>1</v>
      </c>
      <c r="N28" s="57">
        <v>1</v>
      </c>
      <c r="O28" s="57">
        <v>1</v>
      </c>
      <c r="P28" s="57">
        <v>1</v>
      </c>
      <c r="Q28" s="57">
        <v>1</v>
      </c>
      <c r="R28" s="42">
        <f t="shared" si="0"/>
        <v>5</v>
      </c>
      <c r="S28" s="42"/>
      <c r="T28" s="42"/>
      <c r="U28" s="42"/>
      <c r="V28" s="42"/>
      <c r="W28" s="42"/>
      <c r="X28" s="212"/>
      <c r="Y28" s="212"/>
      <c r="Z28" s="212"/>
      <c r="AA28" s="9">
        <v>54</v>
      </c>
      <c r="AB28" s="77" t="s">
        <v>490</v>
      </c>
      <c r="AC28" s="77" t="s">
        <v>163</v>
      </c>
      <c r="AD28" s="81" t="s">
        <v>528</v>
      </c>
    </row>
    <row r="29" spans="1:30" x14ac:dyDescent="0.35">
      <c r="A29" s="57" t="s">
        <v>116</v>
      </c>
      <c r="B29" s="110" t="s">
        <v>441</v>
      </c>
      <c r="C29" s="57" t="s">
        <v>98</v>
      </c>
      <c r="D29" s="57" t="s">
        <v>441</v>
      </c>
      <c r="E29" s="57" t="s">
        <v>727</v>
      </c>
      <c r="F29" s="57" t="s">
        <v>198</v>
      </c>
      <c r="G29" s="57" t="s">
        <v>111</v>
      </c>
      <c r="H29" s="57" t="s">
        <v>99</v>
      </c>
      <c r="I29" s="57" t="s">
        <v>80</v>
      </c>
      <c r="J29" s="185" t="s">
        <v>759</v>
      </c>
      <c r="K29" s="57" t="s">
        <v>123</v>
      </c>
      <c r="L29" s="113" t="s">
        <v>176</v>
      </c>
      <c r="M29" s="57">
        <v>0</v>
      </c>
      <c r="N29" s="57">
        <v>1</v>
      </c>
      <c r="O29" s="57">
        <v>0</v>
      </c>
      <c r="P29" s="57">
        <v>1</v>
      </c>
      <c r="Q29" s="57">
        <v>0</v>
      </c>
      <c r="R29" s="41">
        <f t="shared" si="0"/>
        <v>2</v>
      </c>
      <c r="S29" s="41"/>
      <c r="T29" s="41"/>
      <c r="U29" s="41"/>
      <c r="V29" s="41"/>
      <c r="W29" s="41"/>
      <c r="X29" s="213"/>
      <c r="Y29" s="213"/>
      <c r="Z29" s="213"/>
      <c r="AA29" s="9">
        <v>55</v>
      </c>
      <c r="AB29" s="77" t="s">
        <v>491</v>
      </c>
      <c r="AC29" s="77" t="s">
        <v>163</v>
      </c>
      <c r="AD29" s="81" t="s">
        <v>529</v>
      </c>
    </row>
    <row r="30" spans="1:30" x14ac:dyDescent="0.35">
      <c r="A30" s="56" t="s">
        <v>116</v>
      </c>
      <c r="B30" s="110" t="s">
        <v>776</v>
      </c>
      <c r="C30" s="56" t="s">
        <v>230</v>
      </c>
      <c r="D30" s="56" t="s">
        <v>487</v>
      </c>
      <c r="E30" s="56" t="s">
        <v>742</v>
      </c>
      <c r="F30" s="56" t="s">
        <v>186</v>
      </c>
      <c r="G30" s="56" t="s">
        <v>125</v>
      </c>
      <c r="H30" s="56" t="s">
        <v>42</v>
      </c>
      <c r="I30" s="56" t="s">
        <v>24</v>
      </c>
      <c r="J30" s="56">
        <v>3</v>
      </c>
      <c r="K30" s="56" t="s">
        <v>124</v>
      </c>
      <c r="L30" s="56" t="s">
        <v>55</v>
      </c>
      <c r="M30" s="56">
        <v>1</v>
      </c>
      <c r="N30" s="56">
        <v>1</v>
      </c>
      <c r="O30" s="56">
        <v>1</v>
      </c>
      <c r="P30" s="56">
        <v>1</v>
      </c>
      <c r="Q30" s="56">
        <v>1</v>
      </c>
      <c r="R30" s="42">
        <f t="shared" si="0"/>
        <v>5</v>
      </c>
      <c r="S30" s="42"/>
      <c r="T30" s="42"/>
      <c r="U30" s="42"/>
      <c r="V30" s="42"/>
      <c r="W30" s="42"/>
      <c r="X30" s="212"/>
      <c r="Y30" s="212"/>
      <c r="Z30" s="212"/>
      <c r="AA30" s="9">
        <v>56</v>
      </c>
      <c r="AB30" s="77" t="s">
        <v>492</v>
      </c>
      <c r="AC30" s="77" t="s">
        <v>163</v>
      </c>
      <c r="AD30" s="81" t="s">
        <v>530</v>
      </c>
    </row>
    <row r="31" spans="1:30" x14ac:dyDescent="0.35">
      <c r="A31" s="56" t="s">
        <v>116</v>
      </c>
      <c r="B31" s="110" t="s">
        <v>776</v>
      </c>
      <c r="C31" s="56" t="s">
        <v>230</v>
      </c>
      <c r="D31" s="56" t="s">
        <v>489</v>
      </c>
      <c r="E31" s="56" t="s">
        <v>866</v>
      </c>
      <c r="F31" s="56" t="s">
        <v>200</v>
      </c>
      <c r="G31" s="56" t="s">
        <v>125</v>
      </c>
      <c r="H31" s="56" t="s">
        <v>42</v>
      </c>
      <c r="I31" s="56" t="s">
        <v>24</v>
      </c>
      <c r="J31" s="56">
        <v>3</v>
      </c>
      <c r="K31" s="56" t="s">
        <v>124</v>
      </c>
      <c r="L31" s="56" t="s">
        <v>55</v>
      </c>
      <c r="M31" s="57">
        <v>1</v>
      </c>
      <c r="N31" s="57">
        <v>1</v>
      </c>
      <c r="O31" s="57">
        <v>1</v>
      </c>
      <c r="P31" s="57">
        <v>1</v>
      </c>
      <c r="Q31" s="57">
        <v>1</v>
      </c>
      <c r="R31" s="42">
        <f t="shared" si="0"/>
        <v>5</v>
      </c>
      <c r="S31" s="42"/>
      <c r="T31" s="42"/>
      <c r="U31" s="42"/>
      <c r="V31" s="42"/>
      <c r="W31" s="42"/>
      <c r="X31" s="213"/>
      <c r="Y31" s="213"/>
      <c r="Z31" s="213"/>
      <c r="AA31" s="9">
        <v>57</v>
      </c>
      <c r="AB31" s="77" t="s">
        <v>493</v>
      </c>
      <c r="AC31" s="77" t="s">
        <v>163</v>
      </c>
      <c r="AD31" s="81" t="s">
        <v>531</v>
      </c>
    </row>
    <row r="32" spans="1:30" x14ac:dyDescent="0.35">
      <c r="A32" s="56" t="s">
        <v>116</v>
      </c>
      <c r="B32" s="110" t="s">
        <v>776</v>
      </c>
      <c r="C32" s="56" t="s">
        <v>230</v>
      </c>
      <c r="D32" s="56" t="s">
        <v>488</v>
      </c>
      <c r="E32" s="56" t="s">
        <v>744</v>
      </c>
      <c r="F32" s="56" t="s">
        <v>203</v>
      </c>
      <c r="G32" s="56" t="s">
        <v>125</v>
      </c>
      <c r="H32" s="56" t="s">
        <v>42</v>
      </c>
      <c r="I32" s="56" t="s">
        <v>24</v>
      </c>
      <c r="J32" s="56">
        <v>3</v>
      </c>
      <c r="K32" s="56" t="s">
        <v>124</v>
      </c>
      <c r="L32" s="56" t="s">
        <v>55</v>
      </c>
      <c r="M32" s="57">
        <v>1</v>
      </c>
      <c r="N32" s="57">
        <v>1</v>
      </c>
      <c r="O32" s="57">
        <v>1</v>
      </c>
      <c r="P32" s="57">
        <v>1</v>
      </c>
      <c r="Q32" s="57">
        <v>1</v>
      </c>
      <c r="R32" s="42">
        <f t="shared" si="0"/>
        <v>5</v>
      </c>
      <c r="S32" s="42"/>
      <c r="T32" s="42"/>
      <c r="U32" s="42"/>
      <c r="V32" s="42"/>
      <c r="W32" s="42"/>
      <c r="X32" s="212"/>
      <c r="Y32" s="212"/>
      <c r="Z32" s="212"/>
      <c r="AA32" s="9">
        <v>58</v>
      </c>
      <c r="AB32" s="77" t="s">
        <v>494</v>
      </c>
      <c r="AC32" s="58" t="s">
        <v>129</v>
      </c>
      <c r="AD32" s="81" t="s">
        <v>513</v>
      </c>
    </row>
    <row r="33" spans="1:30" x14ac:dyDescent="0.35">
      <c r="A33" s="56" t="s">
        <v>126</v>
      </c>
      <c r="B33" s="110" t="s">
        <v>490</v>
      </c>
      <c r="C33" s="111" t="s">
        <v>131</v>
      </c>
      <c r="D33" s="110" t="s">
        <v>867</v>
      </c>
      <c r="E33" s="56" t="s">
        <v>731</v>
      </c>
      <c r="F33" s="56" t="s">
        <v>186</v>
      </c>
      <c r="G33" s="111" t="s">
        <v>130</v>
      </c>
      <c r="H33" s="56" t="s">
        <v>132</v>
      </c>
      <c r="I33" s="114" t="s">
        <v>128</v>
      </c>
      <c r="J33" s="186" t="s">
        <v>762</v>
      </c>
      <c r="K33" s="56" t="s">
        <v>129</v>
      </c>
      <c r="L33" s="56" t="s">
        <v>55</v>
      </c>
      <c r="M33" s="56">
        <v>1</v>
      </c>
      <c r="N33" s="56">
        <v>1</v>
      </c>
      <c r="O33" s="56">
        <v>1</v>
      </c>
      <c r="P33" s="56">
        <v>1</v>
      </c>
      <c r="Q33" s="56">
        <v>1</v>
      </c>
      <c r="R33" s="42">
        <f t="shared" si="0"/>
        <v>5</v>
      </c>
      <c r="S33" s="42"/>
      <c r="T33" s="42"/>
      <c r="U33" s="42"/>
      <c r="V33" s="42"/>
      <c r="W33" s="42"/>
      <c r="X33" s="213"/>
      <c r="Y33" s="213"/>
      <c r="Z33" s="213"/>
      <c r="AA33" s="9">
        <v>45</v>
      </c>
      <c r="AB33" s="77" t="s">
        <v>483</v>
      </c>
      <c r="AC33" s="58" t="s">
        <v>495</v>
      </c>
      <c r="AD33" s="81" t="s">
        <v>505</v>
      </c>
    </row>
    <row r="34" spans="1:30" x14ac:dyDescent="0.35">
      <c r="A34" s="56" t="s">
        <v>126</v>
      </c>
      <c r="B34" s="110" t="s">
        <v>490</v>
      </c>
      <c r="C34" s="111" t="s">
        <v>131</v>
      </c>
      <c r="D34" s="110" t="s">
        <v>868</v>
      </c>
      <c r="E34" s="56" t="s">
        <v>872</v>
      </c>
      <c r="F34" s="56" t="s">
        <v>870</v>
      </c>
      <c r="G34" s="111" t="s">
        <v>130</v>
      </c>
      <c r="H34" s="56" t="s">
        <v>132</v>
      </c>
      <c r="I34" s="114" t="s">
        <v>128</v>
      </c>
      <c r="J34" s="186" t="s">
        <v>762</v>
      </c>
      <c r="K34" s="56" t="s">
        <v>129</v>
      </c>
      <c r="L34" s="56" t="s">
        <v>55</v>
      </c>
      <c r="M34" s="56">
        <v>1</v>
      </c>
      <c r="N34" s="56">
        <v>1</v>
      </c>
      <c r="O34" s="56">
        <v>1</v>
      </c>
      <c r="P34" s="56">
        <v>1</v>
      </c>
      <c r="Q34" s="56">
        <v>1</v>
      </c>
      <c r="R34" s="42">
        <f t="shared" si="0"/>
        <v>5</v>
      </c>
      <c r="S34" s="42"/>
      <c r="T34" s="42"/>
      <c r="U34" s="42"/>
      <c r="V34" s="42"/>
      <c r="W34" s="42"/>
      <c r="X34" s="213"/>
      <c r="Y34" s="213"/>
      <c r="Z34" s="213"/>
      <c r="AB34" s="77"/>
      <c r="AC34" s="58"/>
      <c r="AD34" s="81"/>
    </row>
    <row r="35" spans="1:30" x14ac:dyDescent="0.35">
      <c r="A35" s="56" t="s">
        <v>126</v>
      </c>
      <c r="B35" s="110" t="s">
        <v>490</v>
      </c>
      <c r="C35" s="111" t="s">
        <v>131</v>
      </c>
      <c r="D35" s="110" t="s">
        <v>869</v>
      </c>
      <c r="E35" s="56" t="s">
        <v>873</v>
      </c>
      <c r="F35" s="56" t="s">
        <v>871</v>
      </c>
      <c r="G35" s="111" t="s">
        <v>130</v>
      </c>
      <c r="H35" s="56" t="s">
        <v>132</v>
      </c>
      <c r="I35" s="114" t="s">
        <v>128</v>
      </c>
      <c r="J35" s="186" t="s">
        <v>762</v>
      </c>
      <c r="K35" s="56" t="s">
        <v>129</v>
      </c>
      <c r="L35" s="56" t="s">
        <v>55</v>
      </c>
      <c r="M35" s="56">
        <v>1</v>
      </c>
      <c r="N35" s="56">
        <v>1</v>
      </c>
      <c r="O35" s="56">
        <v>1</v>
      </c>
      <c r="P35" s="56">
        <v>1</v>
      </c>
      <c r="Q35" s="56">
        <v>1</v>
      </c>
      <c r="R35" s="42">
        <f t="shared" si="0"/>
        <v>5</v>
      </c>
      <c r="S35" s="42"/>
      <c r="T35" s="42"/>
      <c r="U35" s="42"/>
      <c r="V35" s="42"/>
      <c r="W35" s="42"/>
      <c r="X35" s="213"/>
      <c r="Y35" s="213"/>
      <c r="Z35" s="213"/>
      <c r="AB35" s="77"/>
      <c r="AC35" s="58"/>
      <c r="AD35" s="81"/>
    </row>
    <row r="36" spans="1:30" x14ac:dyDescent="0.35">
      <c r="A36" s="57" t="s">
        <v>126</v>
      </c>
      <c r="B36" s="110" t="s">
        <v>491</v>
      </c>
      <c r="C36" s="110" t="s">
        <v>134</v>
      </c>
      <c r="D36" s="57" t="s">
        <v>491</v>
      </c>
      <c r="E36" s="57" t="s">
        <v>732</v>
      </c>
      <c r="F36" s="57" t="s">
        <v>205</v>
      </c>
      <c r="G36" s="110" t="s">
        <v>130</v>
      </c>
      <c r="H36" s="57" t="s">
        <v>135</v>
      </c>
      <c r="I36" s="115" t="s">
        <v>80</v>
      </c>
      <c r="J36" s="187" t="s">
        <v>761</v>
      </c>
      <c r="K36" s="57" t="s">
        <v>133</v>
      </c>
      <c r="L36" s="57">
        <v>1</v>
      </c>
      <c r="M36" s="57">
        <v>1</v>
      </c>
      <c r="N36" s="57">
        <v>1</v>
      </c>
      <c r="O36" s="57">
        <v>1</v>
      </c>
      <c r="P36" s="57">
        <v>1</v>
      </c>
      <c r="Q36" s="57">
        <v>1</v>
      </c>
      <c r="R36" s="41">
        <f t="shared" si="0"/>
        <v>5</v>
      </c>
      <c r="S36" s="41"/>
      <c r="T36" s="41"/>
      <c r="U36" s="41"/>
      <c r="V36" s="41"/>
      <c r="W36" s="41"/>
      <c r="X36" s="212"/>
      <c r="Y36" s="212"/>
      <c r="Z36" s="212"/>
      <c r="AA36" s="9">
        <v>46</v>
      </c>
      <c r="AB36" s="77" t="s">
        <v>484</v>
      </c>
      <c r="AC36" s="58" t="s">
        <v>495</v>
      </c>
      <c r="AD36" s="81" t="s">
        <v>506</v>
      </c>
    </row>
    <row r="37" spans="1:30" x14ac:dyDescent="0.35">
      <c r="A37" s="56" t="s">
        <v>126</v>
      </c>
      <c r="B37" s="110" t="s">
        <v>492</v>
      </c>
      <c r="C37" s="111" t="s">
        <v>138</v>
      </c>
      <c r="D37" s="56" t="s">
        <v>492</v>
      </c>
      <c r="E37" s="56" t="s">
        <v>733</v>
      </c>
      <c r="F37" s="56" t="s">
        <v>206</v>
      </c>
      <c r="G37" s="111" t="s">
        <v>130</v>
      </c>
      <c r="H37" s="56" t="s">
        <v>207</v>
      </c>
      <c r="I37" s="114" t="s">
        <v>119</v>
      </c>
      <c r="J37" s="186" t="s">
        <v>758</v>
      </c>
      <c r="K37" s="56" t="s">
        <v>137</v>
      </c>
      <c r="L37" s="56" t="s">
        <v>136</v>
      </c>
      <c r="M37" s="57">
        <v>1</v>
      </c>
      <c r="N37" s="57">
        <v>1</v>
      </c>
      <c r="O37" s="57">
        <v>1</v>
      </c>
      <c r="P37" s="57">
        <v>1</v>
      </c>
      <c r="Q37" s="57">
        <v>1</v>
      </c>
      <c r="R37" s="42">
        <f t="shared" ref="R37:R68" si="1">SUM(M37:Q37)</f>
        <v>5</v>
      </c>
      <c r="S37" s="42"/>
      <c r="T37" s="42"/>
      <c r="U37" s="42"/>
      <c r="V37" s="42"/>
      <c r="W37" s="42"/>
      <c r="X37" s="213"/>
      <c r="Y37" s="213"/>
      <c r="Z37" s="213"/>
      <c r="AA37" s="9">
        <v>47</v>
      </c>
      <c r="AB37" s="77" t="s">
        <v>485</v>
      </c>
      <c r="AC37" s="58" t="s">
        <v>495</v>
      </c>
      <c r="AD37" s="81" t="s">
        <v>507</v>
      </c>
    </row>
    <row r="38" spans="1:30" x14ac:dyDescent="0.35">
      <c r="A38" s="57" t="s">
        <v>126</v>
      </c>
      <c r="B38" s="110" t="s">
        <v>493</v>
      </c>
      <c r="C38" s="110" t="s">
        <v>141</v>
      </c>
      <c r="D38" s="57" t="s">
        <v>493</v>
      </c>
      <c r="E38" s="57" t="s">
        <v>734</v>
      </c>
      <c r="F38" s="57" t="s">
        <v>208</v>
      </c>
      <c r="G38" s="110" t="s">
        <v>130</v>
      </c>
      <c r="H38" s="57" t="s">
        <v>142</v>
      </c>
      <c r="I38" s="115" t="s">
        <v>497</v>
      </c>
      <c r="J38" s="115">
        <v>8</v>
      </c>
      <c r="K38" s="57" t="s">
        <v>140</v>
      </c>
      <c r="L38" s="57" t="s">
        <v>139</v>
      </c>
      <c r="M38" s="57">
        <v>1</v>
      </c>
      <c r="N38" s="57">
        <v>1</v>
      </c>
      <c r="O38" s="57">
        <v>1</v>
      </c>
      <c r="P38" s="57">
        <v>1</v>
      </c>
      <c r="Q38" s="57">
        <v>1</v>
      </c>
      <c r="R38" s="41">
        <f t="shared" si="1"/>
        <v>5</v>
      </c>
      <c r="S38" s="41"/>
      <c r="T38" s="41"/>
      <c r="U38" s="41"/>
      <c r="V38" s="41"/>
      <c r="W38" s="41"/>
      <c r="X38" s="212"/>
      <c r="Y38" s="212"/>
      <c r="Z38" s="212"/>
      <c r="AA38" s="9">
        <v>48</v>
      </c>
      <c r="AB38" s="77" t="s">
        <v>486</v>
      </c>
      <c r="AC38" s="58" t="s">
        <v>495</v>
      </c>
      <c r="AD38" s="81" t="s">
        <v>508</v>
      </c>
    </row>
    <row r="39" spans="1:30" x14ac:dyDescent="0.35">
      <c r="A39" s="56" t="s">
        <v>126</v>
      </c>
      <c r="B39" s="110" t="s">
        <v>494</v>
      </c>
      <c r="C39" s="56" t="s">
        <v>144</v>
      </c>
      <c r="D39" s="56" t="s">
        <v>494</v>
      </c>
      <c r="E39" s="56" t="s">
        <v>735</v>
      </c>
      <c r="F39" s="56" t="s">
        <v>209</v>
      </c>
      <c r="G39" s="56" t="s">
        <v>169</v>
      </c>
      <c r="H39" s="56" t="s">
        <v>145</v>
      </c>
      <c r="I39" s="114" t="s">
        <v>16</v>
      </c>
      <c r="J39" s="114">
        <v>5</v>
      </c>
      <c r="K39" s="56" t="s">
        <v>143</v>
      </c>
      <c r="L39" s="56" t="s">
        <v>84</v>
      </c>
      <c r="M39" s="57">
        <v>1</v>
      </c>
      <c r="N39" s="57">
        <v>1</v>
      </c>
      <c r="O39" s="57">
        <v>1</v>
      </c>
      <c r="P39" s="57">
        <v>1</v>
      </c>
      <c r="Q39" s="57">
        <v>1</v>
      </c>
      <c r="R39" s="42">
        <f t="shared" si="1"/>
        <v>5</v>
      </c>
      <c r="S39" s="42"/>
      <c r="T39" s="42"/>
      <c r="U39" s="42"/>
      <c r="V39" s="42"/>
      <c r="W39" s="42"/>
      <c r="X39" s="213"/>
      <c r="Y39" s="213"/>
      <c r="Z39" s="213"/>
      <c r="AA39" s="9">
        <v>65</v>
      </c>
      <c r="AB39" s="77" t="s">
        <v>439</v>
      </c>
      <c r="AC39" s="58" t="s">
        <v>496</v>
      </c>
      <c r="AD39" s="81" t="s">
        <v>510</v>
      </c>
    </row>
    <row r="40" spans="1:30" x14ac:dyDescent="0.35">
      <c r="A40" s="110" t="s">
        <v>103</v>
      </c>
      <c r="B40" s="110" t="s">
        <v>483</v>
      </c>
      <c r="C40" s="57" t="s">
        <v>105</v>
      </c>
      <c r="D40" s="57" t="s">
        <v>483</v>
      </c>
      <c r="E40" s="57" t="s">
        <v>736</v>
      </c>
      <c r="F40" s="57" t="s">
        <v>186</v>
      </c>
      <c r="G40" s="57" t="s">
        <v>37</v>
      </c>
      <c r="H40" s="57" t="s">
        <v>106</v>
      </c>
      <c r="I40" s="57" t="s">
        <v>16</v>
      </c>
      <c r="J40" s="57">
        <v>1</v>
      </c>
      <c r="K40" s="57" t="s">
        <v>104</v>
      </c>
      <c r="L40" s="57" t="s">
        <v>100</v>
      </c>
      <c r="M40" s="57">
        <v>1</v>
      </c>
      <c r="N40" s="57">
        <v>1</v>
      </c>
      <c r="O40" s="57">
        <v>1</v>
      </c>
      <c r="P40" s="57">
        <v>1</v>
      </c>
      <c r="Q40" s="57">
        <v>1</v>
      </c>
      <c r="R40" s="41">
        <f t="shared" si="1"/>
        <v>5</v>
      </c>
      <c r="S40" s="41"/>
      <c r="T40" s="41"/>
      <c r="U40" s="41"/>
      <c r="V40" s="41"/>
      <c r="W40" s="41"/>
      <c r="X40" s="212"/>
      <c r="Y40" s="212"/>
      <c r="Z40" s="212"/>
      <c r="AA40" s="9">
        <v>49</v>
      </c>
      <c r="AB40" s="77" t="s">
        <v>440</v>
      </c>
      <c r="AC40" s="58" t="s">
        <v>137</v>
      </c>
      <c r="AD40" s="81" t="s">
        <v>511</v>
      </c>
    </row>
    <row r="41" spans="1:30" x14ac:dyDescent="0.35">
      <c r="A41" s="111" t="s">
        <v>103</v>
      </c>
      <c r="B41" s="110" t="s">
        <v>484</v>
      </c>
      <c r="C41" s="56" t="s">
        <v>108</v>
      </c>
      <c r="D41" s="56" t="s">
        <v>874</v>
      </c>
      <c r="E41" s="56" t="s">
        <v>877</v>
      </c>
      <c r="F41" s="56" t="s">
        <v>186</v>
      </c>
      <c r="G41" s="56" t="s">
        <v>10</v>
      </c>
      <c r="H41" s="56" t="s">
        <v>109</v>
      </c>
      <c r="I41" s="56" t="s">
        <v>20</v>
      </c>
      <c r="J41" s="56">
        <v>2</v>
      </c>
      <c r="K41" s="56" t="s">
        <v>107</v>
      </c>
      <c r="L41" s="56">
        <v>1</v>
      </c>
      <c r="M41" s="56">
        <v>1</v>
      </c>
      <c r="N41" s="56">
        <v>1</v>
      </c>
      <c r="O41" s="56">
        <v>1</v>
      </c>
      <c r="P41" s="56">
        <v>1</v>
      </c>
      <c r="Q41" s="56">
        <v>1</v>
      </c>
      <c r="R41" s="42">
        <f t="shared" si="1"/>
        <v>5</v>
      </c>
      <c r="S41" s="42"/>
      <c r="T41" s="42"/>
      <c r="U41" s="42"/>
      <c r="V41" s="42"/>
      <c r="W41" s="42"/>
      <c r="X41" s="213"/>
      <c r="Y41" s="213"/>
      <c r="Z41" s="213"/>
      <c r="AA41" s="9">
        <v>50</v>
      </c>
      <c r="AB41" s="77" t="s">
        <v>441</v>
      </c>
      <c r="AC41" s="58" t="s">
        <v>137</v>
      </c>
      <c r="AD41" s="81" t="s">
        <v>514</v>
      </c>
    </row>
    <row r="42" spans="1:30" x14ac:dyDescent="0.35">
      <c r="A42" s="111" t="s">
        <v>103</v>
      </c>
      <c r="B42" s="110" t="s">
        <v>484</v>
      </c>
      <c r="C42" s="56" t="s">
        <v>108</v>
      </c>
      <c r="D42" s="56" t="s">
        <v>875</v>
      </c>
      <c r="E42" s="56" t="s">
        <v>876</v>
      </c>
      <c r="F42" s="56" t="s">
        <v>186</v>
      </c>
      <c r="G42" s="56" t="s">
        <v>10</v>
      </c>
      <c r="H42" s="56" t="s">
        <v>109</v>
      </c>
      <c r="I42" s="56" t="s">
        <v>20</v>
      </c>
      <c r="J42" s="56">
        <v>2</v>
      </c>
      <c r="K42" s="56" t="s">
        <v>107</v>
      </c>
      <c r="L42" s="56">
        <v>1</v>
      </c>
      <c r="M42" s="56">
        <v>1</v>
      </c>
      <c r="N42" s="56">
        <v>1</v>
      </c>
      <c r="O42" s="56">
        <v>1</v>
      </c>
      <c r="P42" s="56">
        <v>1</v>
      </c>
      <c r="Q42" s="56">
        <v>1</v>
      </c>
      <c r="R42" s="42">
        <f t="shared" si="1"/>
        <v>5</v>
      </c>
      <c r="S42" s="42"/>
      <c r="T42" s="42"/>
      <c r="U42" s="42"/>
      <c r="V42" s="42"/>
      <c r="W42" s="42"/>
      <c r="X42" s="213"/>
      <c r="Y42" s="213"/>
      <c r="Z42" s="213"/>
      <c r="AB42" s="77"/>
      <c r="AC42" s="58"/>
      <c r="AD42" s="81"/>
    </row>
    <row r="43" spans="1:30" x14ac:dyDescent="0.35">
      <c r="A43" s="110" t="s">
        <v>103</v>
      </c>
      <c r="B43" s="110" t="s">
        <v>485</v>
      </c>
      <c r="C43" s="57" t="s">
        <v>112</v>
      </c>
      <c r="D43" s="57" t="s">
        <v>485</v>
      </c>
      <c r="E43" s="57" t="s">
        <v>737</v>
      </c>
      <c r="F43" s="57" t="s">
        <v>187</v>
      </c>
      <c r="G43" s="57" t="s">
        <v>111</v>
      </c>
      <c r="H43" s="57" t="s">
        <v>113</v>
      </c>
      <c r="I43" s="57" t="s">
        <v>12</v>
      </c>
      <c r="J43" s="57">
        <v>4</v>
      </c>
      <c r="K43" s="57" t="s">
        <v>110</v>
      </c>
      <c r="L43" s="57" t="s">
        <v>87</v>
      </c>
      <c r="M43" s="57">
        <v>1</v>
      </c>
      <c r="N43" s="57">
        <v>0</v>
      </c>
      <c r="O43" s="57">
        <v>1</v>
      </c>
      <c r="P43" s="57">
        <v>0</v>
      </c>
      <c r="Q43" s="57">
        <v>1</v>
      </c>
      <c r="R43" s="41">
        <f t="shared" si="1"/>
        <v>3</v>
      </c>
      <c r="S43" s="41"/>
      <c r="T43" s="41"/>
      <c r="U43" s="41"/>
      <c r="V43" s="41"/>
      <c r="W43" s="41"/>
      <c r="X43" s="212"/>
      <c r="Y43" s="212"/>
      <c r="Z43" s="212"/>
      <c r="AA43" s="9">
        <v>51</v>
      </c>
      <c r="AB43" s="56" t="s">
        <v>487</v>
      </c>
      <c r="AC43" s="58" t="s">
        <v>140</v>
      </c>
      <c r="AD43" s="81" t="s">
        <v>512</v>
      </c>
    </row>
    <row r="44" spans="1:30" x14ac:dyDescent="0.35">
      <c r="A44" s="111" t="s">
        <v>103</v>
      </c>
      <c r="B44" s="110" t="s">
        <v>486</v>
      </c>
      <c r="C44" s="56" t="s">
        <v>115</v>
      </c>
      <c r="D44" s="56" t="s">
        <v>486</v>
      </c>
      <c r="E44" s="56" t="s">
        <v>739</v>
      </c>
      <c r="F44" s="56" t="s">
        <v>186</v>
      </c>
      <c r="G44" s="56" t="s">
        <v>10</v>
      </c>
      <c r="H44" s="56" t="s">
        <v>109</v>
      </c>
      <c r="I44" s="56" t="s">
        <v>24</v>
      </c>
      <c r="J44" s="56">
        <v>3</v>
      </c>
      <c r="K44" s="56" t="s">
        <v>114</v>
      </c>
      <c r="L44" s="56">
        <v>1</v>
      </c>
      <c r="M44" s="56">
        <v>1</v>
      </c>
      <c r="N44" s="56">
        <v>1</v>
      </c>
      <c r="O44" s="56">
        <v>1</v>
      </c>
      <c r="P44" s="56">
        <v>1</v>
      </c>
      <c r="Q44" s="56">
        <v>1</v>
      </c>
      <c r="R44" s="42">
        <f t="shared" si="1"/>
        <v>5</v>
      </c>
      <c r="S44" s="42"/>
      <c r="T44" s="42"/>
      <c r="U44" s="42"/>
      <c r="V44" s="42"/>
      <c r="W44" s="42"/>
      <c r="X44" s="212"/>
      <c r="Y44" s="212"/>
      <c r="Z44" s="212"/>
      <c r="AA44" s="9">
        <v>52</v>
      </c>
      <c r="AB44" s="56" t="s">
        <v>489</v>
      </c>
      <c r="AC44" s="58" t="s">
        <v>143</v>
      </c>
      <c r="AD44" s="81" t="s">
        <v>509</v>
      </c>
    </row>
    <row r="45" spans="1:30" x14ac:dyDescent="0.35">
      <c r="A45" s="155" t="s">
        <v>146</v>
      </c>
      <c r="B45" s="110" t="s">
        <v>442</v>
      </c>
      <c r="C45" s="155" t="s">
        <v>98</v>
      </c>
      <c r="D45" s="155" t="s">
        <v>442</v>
      </c>
      <c r="E45" s="155" t="s">
        <v>727</v>
      </c>
      <c r="F45" s="155" t="s">
        <v>198</v>
      </c>
      <c r="G45" s="155" t="s">
        <v>150</v>
      </c>
      <c r="H45" s="155" t="s">
        <v>151</v>
      </c>
      <c r="I45" s="155" t="s">
        <v>80</v>
      </c>
      <c r="J45" s="189" t="s">
        <v>176</v>
      </c>
      <c r="K45" s="155" t="s">
        <v>149</v>
      </c>
      <c r="L45" s="156" t="s">
        <v>170</v>
      </c>
      <c r="M45" s="155">
        <v>0</v>
      </c>
      <c r="N45" s="155">
        <v>1</v>
      </c>
      <c r="O45" s="155">
        <v>0</v>
      </c>
      <c r="P45" s="155">
        <v>1</v>
      </c>
      <c r="Q45" s="155">
        <v>0</v>
      </c>
      <c r="R45" s="82">
        <f t="shared" si="1"/>
        <v>2</v>
      </c>
      <c r="S45" s="82"/>
      <c r="T45" s="82"/>
      <c r="U45" s="82"/>
      <c r="V45" s="82"/>
      <c r="W45" s="82"/>
      <c r="X45" s="212"/>
      <c r="Y45" s="212"/>
      <c r="Z45" s="212"/>
      <c r="AA45" s="9">
        <v>53</v>
      </c>
      <c r="AB45" s="56" t="s">
        <v>488</v>
      </c>
      <c r="AC45" s="58" t="s">
        <v>104</v>
      </c>
      <c r="AD45" s="81" t="s">
        <v>554</v>
      </c>
    </row>
    <row r="46" spans="1:30" x14ac:dyDescent="0.35">
      <c r="A46" s="56" t="s">
        <v>7</v>
      </c>
      <c r="B46" s="110" t="s">
        <v>634</v>
      </c>
      <c r="C46" s="56" t="s">
        <v>14</v>
      </c>
      <c r="D46" s="56" t="s">
        <v>634</v>
      </c>
      <c r="E46" s="56" t="str">
        <f>C46</f>
        <v>Update the NPS Pollution Management Plan on a five-year cycle.</v>
      </c>
      <c r="F46" s="56" t="s">
        <v>235</v>
      </c>
      <c r="G46" s="56" t="s">
        <v>10</v>
      </c>
      <c r="H46" s="56" t="s">
        <v>15</v>
      </c>
      <c r="I46" s="56" t="s">
        <v>12</v>
      </c>
      <c r="J46" s="56">
        <v>12</v>
      </c>
      <c r="K46" s="56" t="s">
        <v>13</v>
      </c>
      <c r="L46" s="109" t="s">
        <v>170</v>
      </c>
      <c r="M46" s="56">
        <v>0</v>
      </c>
      <c r="N46" s="56">
        <v>0</v>
      </c>
      <c r="O46" s="56">
        <v>0</v>
      </c>
      <c r="P46" s="56">
        <v>0</v>
      </c>
      <c r="Q46" s="56">
        <v>1</v>
      </c>
      <c r="R46" s="42">
        <f t="shared" si="1"/>
        <v>1</v>
      </c>
      <c r="S46" s="42"/>
      <c r="T46" s="42"/>
      <c r="U46" s="42"/>
      <c r="V46" s="42"/>
      <c r="W46" s="42"/>
      <c r="X46" s="214"/>
      <c r="Y46" s="214"/>
      <c r="Z46" s="214"/>
      <c r="AA46" s="157">
        <v>59</v>
      </c>
      <c r="AB46" s="77" t="s">
        <v>442</v>
      </c>
      <c r="AC46" s="58" t="s">
        <v>107</v>
      </c>
      <c r="AD46" s="81" t="s">
        <v>555</v>
      </c>
    </row>
    <row r="47" spans="1:30" x14ac:dyDescent="0.35">
      <c r="A47" s="57" t="s">
        <v>7</v>
      </c>
      <c r="B47" s="110" t="s">
        <v>429</v>
      </c>
      <c r="C47" s="57" t="s">
        <v>18</v>
      </c>
      <c r="D47" s="57" t="s">
        <v>429</v>
      </c>
      <c r="E47" s="57" t="str">
        <f>C47</f>
        <v>Develop a new prioritization schedule (Vision) for TMDL Development for 2023-2028</v>
      </c>
      <c r="F47" s="57" t="s">
        <v>185</v>
      </c>
      <c r="G47" s="57" t="s">
        <v>10</v>
      </c>
      <c r="H47" s="57" t="s">
        <v>19</v>
      </c>
      <c r="I47" s="57" t="s">
        <v>16</v>
      </c>
      <c r="J47" s="185" t="s">
        <v>763</v>
      </c>
      <c r="K47" s="57" t="s">
        <v>17</v>
      </c>
      <c r="L47" s="57" t="s">
        <v>171</v>
      </c>
      <c r="M47" s="57">
        <v>0</v>
      </c>
      <c r="N47" s="57">
        <v>0</v>
      </c>
      <c r="O47" s="57">
        <v>0</v>
      </c>
      <c r="P47" s="57">
        <v>1</v>
      </c>
      <c r="Q47" s="57">
        <v>0</v>
      </c>
      <c r="R47" s="41">
        <f t="shared" si="1"/>
        <v>1</v>
      </c>
      <c r="S47" s="41"/>
      <c r="T47" s="41"/>
      <c r="U47" s="41"/>
      <c r="V47" s="41"/>
      <c r="W47" s="41"/>
      <c r="X47" s="212"/>
      <c r="Y47" s="212"/>
      <c r="Z47" s="212"/>
      <c r="AA47" s="96">
        <v>1</v>
      </c>
      <c r="AB47" s="77" t="s">
        <v>634</v>
      </c>
      <c r="AC47" s="165" t="s">
        <v>110</v>
      </c>
      <c r="AD47" s="81" t="s">
        <v>557</v>
      </c>
    </row>
    <row r="48" spans="1:30" x14ac:dyDescent="0.35">
      <c r="A48" s="56" t="s">
        <v>7</v>
      </c>
      <c r="B48" s="110" t="s">
        <v>777</v>
      </c>
      <c r="C48" s="56" t="s">
        <v>22</v>
      </c>
      <c r="D48" s="56" t="s">
        <v>450</v>
      </c>
      <c r="E48" s="56" t="s">
        <v>574</v>
      </c>
      <c r="F48" s="56" t="s">
        <v>190</v>
      </c>
      <c r="G48" s="56" t="s">
        <v>10</v>
      </c>
      <c r="H48" s="56" t="s">
        <v>23</v>
      </c>
      <c r="I48" s="56" t="s">
        <v>20</v>
      </c>
      <c r="J48" s="188" t="s">
        <v>764</v>
      </c>
      <c r="K48" s="56" t="s">
        <v>21</v>
      </c>
      <c r="L48" s="56" t="s">
        <v>172</v>
      </c>
      <c r="M48" s="56">
        <v>1</v>
      </c>
      <c r="N48" s="56">
        <v>0</v>
      </c>
      <c r="O48" s="56">
        <v>1</v>
      </c>
      <c r="P48" s="56">
        <v>0</v>
      </c>
      <c r="Q48" s="56">
        <v>1</v>
      </c>
      <c r="R48" s="42">
        <f t="shared" si="1"/>
        <v>3</v>
      </c>
      <c r="S48" s="42"/>
      <c r="T48" s="42"/>
      <c r="U48" s="42"/>
      <c r="V48" s="42"/>
      <c r="W48" s="42"/>
      <c r="X48" s="213"/>
      <c r="Y48" s="213"/>
      <c r="Z48" s="213"/>
      <c r="AA48" s="9">
        <v>2</v>
      </c>
      <c r="AB48" s="77" t="s">
        <v>429</v>
      </c>
      <c r="AC48" s="165" t="s">
        <v>114</v>
      </c>
      <c r="AD48" s="81" t="s">
        <v>556</v>
      </c>
    </row>
    <row r="49" spans="1:30" x14ac:dyDescent="0.35">
      <c r="A49" s="56" t="s">
        <v>7</v>
      </c>
      <c r="B49" s="110" t="s">
        <v>777</v>
      </c>
      <c r="C49" s="56" t="s">
        <v>22</v>
      </c>
      <c r="D49" s="56" t="s">
        <v>451</v>
      </c>
      <c r="E49" s="56" t="s">
        <v>575</v>
      </c>
      <c r="F49" s="56" t="s">
        <v>191</v>
      </c>
      <c r="G49" s="56" t="s">
        <v>10</v>
      </c>
      <c r="H49" s="56" t="s">
        <v>23</v>
      </c>
      <c r="I49" s="56" t="s">
        <v>20</v>
      </c>
      <c r="J49" s="188" t="s">
        <v>764</v>
      </c>
      <c r="K49" s="56" t="s">
        <v>21</v>
      </c>
      <c r="L49" s="56" t="s">
        <v>172</v>
      </c>
      <c r="M49" s="56">
        <v>3</v>
      </c>
      <c r="N49" s="56">
        <v>3</v>
      </c>
      <c r="O49" s="56">
        <v>3</v>
      </c>
      <c r="P49" s="56">
        <v>3</v>
      </c>
      <c r="Q49" s="56">
        <v>3</v>
      </c>
      <c r="R49" s="42">
        <f t="shared" si="1"/>
        <v>15</v>
      </c>
      <c r="S49" s="42"/>
      <c r="T49" s="42"/>
      <c r="U49" s="42"/>
      <c r="V49" s="42"/>
      <c r="W49" s="42"/>
      <c r="X49" s="212"/>
      <c r="Y49" s="212"/>
      <c r="Z49" s="212"/>
      <c r="AA49" s="9">
        <v>3</v>
      </c>
      <c r="AB49" s="56" t="s">
        <v>450</v>
      </c>
      <c r="AC49" s="118" t="s">
        <v>166</v>
      </c>
      <c r="AD49" s="81" t="s">
        <v>532</v>
      </c>
    </row>
    <row r="50" spans="1:30" x14ac:dyDescent="0.35">
      <c r="A50" s="56" t="s">
        <v>7</v>
      </c>
      <c r="B50" s="110" t="s">
        <v>777</v>
      </c>
      <c r="C50" s="56" t="s">
        <v>22</v>
      </c>
      <c r="D50" s="56" t="s">
        <v>452</v>
      </c>
      <c r="E50" s="56" t="s">
        <v>576</v>
      </c>
      <c r="F50" s="56" t="s">
        <v>192</v>
      </c>
      <c r="G50" s="56" t="s">
        <v>10</v>
      </c>
      <c r="H50" s="56" t="s">
        <v>23</v>
      </c>
      <c r="I50" s="56" t="s">
        <v>20</v>
      </c>
      <c r="J50" s="188" t="s">
        <v>764</v>
      </c>
      <c r="K50" s="56" t="s">
        <v>21</v>
      </c>
      <c r="L50" s="56" t="s">
        <v>172</v>
      </c>
      <c r="M50" s="56">
        <v>12</v>
      </c>
      <c r="N50" s="56">
        <v>12</v>
      </c>
      <c r="O50" s="56">
        <v>12</v>
      </c>
      <c r="P50" s="56">
        <v>12</v>
      </c>
      <c r="Q50" s="56">
        <v>12</v>
      </c>
      <c r="R50" s="42">
        <f t="shared" si="1"/>
        <v>60</v>
      </c>
      <c r="S50" s="42"/>
      <c r="T50" s="42"/>
      <c r="U50" s="42"/>
      <c r="V50" s="42"/>
      <c r="W50" s="42"/>
      <c r="X50" s="212"/>
      <c r="Y50" s="212"/>
      <c r="Z50" s="212"/>
      <c r="AA50" s="9">
        <v>4</v>
      </c>
      <c r="AB50" s="56" t="s">
        <v>451</v>
      </c>
      <c r="AC50" s="118" t="s">
        <v>166</v>
      </c>
      <c r="AD50" s="81" t="s">
        <v>533</v>
      </c>
    </row>
    <row r="51" spans="1:30" x14ac:dyDescent="0.35">
      <c r="A51" s="57" t="s">
        <v>7</v>
      </c>
      <c r="B51" s="110" t="s">
        <v>778</v>
      </c>
      <c r="C51" s="57" t="s">
        <v>26</v>
      </c>
      <c r="D51" s="57" t="s">
        <v>453</v>
      </c>
      <c r="E51" s="57" t="s">
        <v>577</v>
      </c>
      <c r="F51" s="57" t="s">
        <v>188</v>
      </c>
      <c r="G51" s="57" t="s">
        <v>10</v>
      </c>
      <c r="H51" s="57" t="s">
        <v>27</v>
      </c>
      <c r="I51" s="57" t="s">
        <v>24</v>
      </c>
      <c r="J51" s="57">
        <v>7</v>
      </c>
      <c r="K51" s="57" t="s">
        <v>25</v>
      </c>
      <c r="L51" s="57" t="s">
        <v>173</v>
      </c>
      <c r="M51" s="57">
        <v>1</v>
      </c>
      <c r="N51" s="57">
        <v>1</v>
      </c>
      <c r="O51" s="57">
        <v>0</v>
      </c>
      <c r="P51" s="57">
        <v>1</v>
      </c>
      <c r="Q51" s="57">
        <v>0</v>
      </c>
      <c r="R51" s="41">
        <f t="shared" si="1"/>
        <v>3</v>
      </c>
      <c r="S51" s="41"/>
      <c r="T51" s="41"/>
      <c r="U51" s="41"/>
      <c r="V51" s="41"/>
      <c r="W51" s="41"/>
      <c r="X51" s="212"/>
      <c r="Y51" s="212"/>
      <c r="Z51" s="212"/>
      <c r="AA51" s="9">
        <v>5</v>
      </c>
      <c r="AB51" s="56" t="s">
        <v>452</v>
      </c>
      <c r="AC51" s="118" t="s">
        <v>120</v>
      </c>
      <c r="AD51" s="81" t="s">
        <v>537</v>
      </c>
    </row>
    <row r="52" spans="1:30" x14ac:dyDescent="0.35">
      <c r="A52" s="57" t="s">
        <v>7</v>
      </c>
      <c r="B52" s="110" t="s">
        <v>778</v>
      </c>
      <c r="C52" s="57" t="s">
        <v>26</v>
      </c>
      <c r="D52" s="57" t="s">
        <v>454</v>
      </c>
      <c r="E52" s="57" t="s">
        <v>579</v>
      </c>
      <c r="F52" s="57" t="s">
        <v>252</v>
      </c>
      <c r="G52" s="57" t="s">
        <v>10</v>
      </c>
      <c r="H52" s="57" t="s">
        <v>27</v>
      </c>
      <c r="I52" s="57" t="s">
        <v>24</v>
      </c>
      <c r="J52" s="57">
        <v>7</v>
      </c>
      <c r="K52" s="57" t="s">
        <v>25</v>
      </c>
      <c r="L52" s="57" t="s">
        <v>173</v>
      </c>
      <c r="M52" s="57">
        <v>10</v>
      </c>
      <c r="N52" s="57">
        <v>10</v>
      </c>
      <c r="O52" s="57">
        <v>10</v>
      </c>
      <c r="P52" s="57">
        <v>10</v>
      </c>
      <c r="Q52" s="57">
        <v>10</v>
      </c>
      <c r="R52" s="41">
        <f t="shared" si="1"/>
        <v>50</v>
      </c>
      <c r="S52" s="41"/>
      <c r="T52" s="41"/>
      <c r="U52" s="41"/>
      <c r="V52" s="41"/>
      <c r="W52" s="41"/>
      <c r="X52" s="213"/>
      <c r="Y52" s="213"/>
      <c r="Z52" s="213"/>
      <c r="AA52" s="9">
        <v>6</v>
      </c>
      <c r="AB52" s="57" t="s">
        <v>453</v>
      </c>
      <c r="AC52" s="118" t="s">
        <v>708</v>
      </c>
      <c r="AD52" s="81" t="s">
        <v>538</v>
      </c>
    </row>
    <row r="53" spans="1:30" x14ac:dyDescent="0.35">
      <c r="A53" s="57" t="s">
        <v>7</v>
      </c>
      <c r="B53" s="110" t="s">
        <v>778</v>
      </c>
      <c r="C53" s="57" t="s">
        <v>26</v>
      </c>
      <c r="D53" s="57" t="s">
        <v>633</v>
      </c>
      <c r="E53" s="57" t="s">
        <v>580</v>
      </c>
      <c r="F53" s="57" t="s">
        <v>578</v>
      </c>
      <c r="G53" s="57" t="s">
        <v>10</v>
      </c>
      <c r="H53" s="57" t="s">
        <v>27</v>
      </c>
      <c r="I53" s="57" t="s">
        <v>24</v>
      </c>
      <c r="J53" s="57">
        <v>7</v>
      </c>
      <c r="K53" s="57" t="s">
        <v>25</v>
      </c>
      <c r="L53" s="57" t="s">
        <v>173</v>
      </c>
      <c r="M53" s="57">
        <v>2</v>
      </c>
      <c r="N53" s="57">
        <v>2</v>
      </c>
      <c r="O53" s="57">
        <v>2</v>
      </c>
      <c r="P53" s="57">
        <v>2</v>
      </c>
      <c r="Q53" s="57">
        <v>2</v>
      </c>
      <c r="R53" s="41">
        <f t="shared" si="1"/>
        <v>10</v>
      </c>
      <c r="S53" s="41"/>
      <c r="T53" s="41"/>
      <c r="U53" s="41"/>
      <c r="V53" s="41"/>
      <c r="W53" s="41"/>
      <c r="X53" s="213"/>
      <c r="Y53" s="213"/>
      <c r="Z53" s="213"/>
      <c r="AA53" s="9">
        <v>7</v>
      </c>
      <c r="AB53" s="57" t="s">
        <v>454</v>
      </c>
      <c r="AC53" s="118" t="s">
        <v>707</v>
      </c>
      <c r="AD53" s="81" t="s">
        <v>536</v>
      </c>
    </row>
    <row r="54" spans="1:30" x14ac:dyDescent="0.35">
      <c r="A54" s="56" t="s">
        <v>7</v>
      </c>
      <c r="B54" s="110" t="s">
        <v>443</v>
      </c>
      <c r="C54" s="56" t="s">
        <v>29</v>
      </c>
      <c r="D54" s="56" t="s">
        <v>443</v>
      </c>
      <c r="E54" s="56" t="str">
        <f>C54</f>
        <v>At least every 2 years update DEQ TMDL BMP Cost-share Guidelines. Align issuance with release of RFA grant awards.</v>
      </c>
      <c r="F54" s="56" t="s">
        <v>193</v>
      </c>
      <c r="G54" s="56" t="s">
        <v>10</v>
      </c>
      <c r="H54" s="56" t="s">
        <v>211</v>
      </c>
      <c r="I54" s="56" t="s">
        <v>24</v>
      </c>
      <c r="J54" s="56">
        <v>8</v>
      </c>
      <c r="K54" s="56" t="s">
        <v>28</v>
      </c>
      <c r="L54" s="56" t="s">
        <v>173</v>
      </c>
      <c r="M54" s="56">
        <v>1</v>
      </c>
      <c r="N54" s="56">
        <v>1</v>
      </c>
      <c r="O54" s="56">
        <v>0</v>
      </c>
      <c r="P54" s="56">
        <v>1</v>
      </c>
      <c r="Q54" s="56">
        <v>0</v>
      </c>
      <c r="R54" s="42">
        <f t="shared" si="1"/>
        <v>3</v>
      </c>
      <c r="S54" s="42"/>
      <c r="T54" s="42"/>
      <c r="U54" s="42"/>
      <c r="V54" s="42"/>
      <c r="W54" s="42"/>
      <c r="X54" s="213"/>
      <c r="Y54" s="213"/>
      <c r="Z54" s="213"/>
      <c r="AA54" s="9">
        <v>8</v>
      </c>
      <c r="AB54" s="57" t="s">
        <v>633</v>
      </c>
      <c r="AC54" s="118" t="s">
        <v>123</v>
      </c>
      <c r="AD54" s="81" t="s">
        <v>534</v>
      </c>
    </row>
    <row r="55" spans="1:30" x14ac:dyDescent="0.35">
      <c r="A55" s="57" t="s">
        <v>7</v>
      </c>
      <c r="B55" s="110" t="s">
        <v>455</v>
      </c>
      <c r="C55" s="57" t="s">
        <v>31</v>
      </c>
      <c r="D55" s="57" t="s">
        <v>455</v>
      </c>
      <c r="E55" s="57" t="str">
        <f>C55</f>
        <v xml:space="preserve">Continue improving DEQ Nonpoint Source BMP Database (BMP Warehouse). </v>
      </c>
      <c r="F55" s="57" t="s">
        <v>248</v>
      </c>
      <c r="G55" s="57" t="s">
        <v>10</v>
      </c>
      <c r="H55" s="57" t="s">
        <v>32</v>
      </c>
      <c r="I55" s="57" t="s">
        <v>24</v>
      </c>
      <c r="J55" s="57">
        <v>11</v>
      </c>
      <c r="K55" s="57" t="s">
        <v>30</v>
      </c>
      <c r="L55" s="57" t="s">
        <v>174</v>
      </c>
      <c r="M55" s="57">
        <v>1</v>
      </c>
      <c r="N55" s="57">
        <v>1</v>
      </c>
      <c r="O55" s="57">
        <v>1</v>
      </c>
      <c r="P55" s="57">
        <v>1</v>
      </c>
      <c r="Q55" s="57">
        <v>1</v>
      </c>
      <c r="R55" s="41">
        <f t="shared" si="1"/>
        <v>5</v>
      </c>
      <c r="S55" s="41"/>
      <c r="T55" s="41"/>
      <c r="U55" s="41"/>
      <c r="V55" s="41"/>
      <c r="W55" s="41"/>
      <c r="X55" s="212"/>
      <c r="Y55" s="212"/>
      <c r="Z55" s="212"/>
      <c r="AA55" s="9">
        <v>9</v>
      </c>
      <c r="AB55" s="77" t="s">
        <v>443</v>
      </c>
      <c r="AC55" s="118" t="s">
        <v>123</v>
      </c>
      <c r="AD55" s="81" t="s">
        <v>535</v>
      </c>
    </row>
    <row r="56" spans="1:30" x14ac:dyDescent="0.35">
      <c r="A56" s="56" t="s">
        <v>7</v>
      </c>
      <c r="B56" s="110" t="s">
        <v>444</v>
      </c>
      <c r="C56" s="56" t="s">
        <v>34</v>
      </c>
      <c r="D56" s="56" t="s">
        <v>444</v>
      </c>
      <c r="E56" s="56" t="str">
        <f>C56</f>
        <v xml:space="preserve">Continue enhancing DEQ’s Comprehensive Environmental Data System (CEDS) to integrate Implementation Plan data. </v>
      </c>
      <c r="F56" s="56" t="s">
        <v>248</v>
      </c>
      <c r="G56" s="56" t="s">
        <v>10</v>
      </c>
      <c r="H56" s="56" t="s">
        <v>35</v>
      </c>
      <c r="I56" s="56" t="s">
        <v>24</v>
      </c>
      <c r="J56" s="56">
        <v>11</v>
      </c>
      <c r="K56" s="56" t="s">
        <v>33</v>
      </c>
      <c r="L56" s="56" t="s">
        <v>174</v>
      </c>
      <c r="M56" s="57"/>
      <c r="N56" s="57"/>
      <c r="O56" s="57"/>
      <c r="P56" s="57"/>
      <c r="Q56" s="57">
        <v>1</v>
      </c>
      <c r="R56" s="42">
        <f t="shared" si="1"/>
        <v>1</v>
      </c>
      <c r="S56" s="42"/>
      <c r="T56" s="42"/>
      <c r="U56" s="42"/>
      <c r="V56" s="42"/>
      <c r="W56" s="42"/>
      <c r="X56" s="213"/>
      <c r="Y56" s="213"/>
      <c r="Z56" s="213"/>
      <c r="AA56" s="9">
        <v>10</v>
      </c>
      <c r="AB56" s="77" t="s">
        <v>455</v>
      </c>
      <c r="AC56" s="118" t="s">
        <v>123</v>
      </c>
      <c r="AD56" s="81" t="s">
        <v>539</v>
      </c>
    </row>
    <row r="57" spans="1:30" x14ac:dyDescent="0.35">
      <c r="A57" s="57" t="s">
        <v>7</v>
      </c>
      <c r="B57" s="110" t="s">
        <v>445</v>
      </c>
      <c r="C57" s="57" t="s">
        <v>38</v>
      </c>
      <c r="D57" s="57" t="s">
        <v>445</v>
      </c>
      <c r="E57" s="57" t="str">
        <f>C57</f>
        <v>Complete Nonpoint Source Assessment chapters for the 2020, 2022, and 2024 Integrated 303(d) 305(b) reports.</v>
      </c>
      <c r="F57" s="57" t="s">
        <v>186</v>
      </c>
      <c r="G57" s="57" t="s">
        <v>37</v>
      </c>
      <c r="H57" s="57" t="s">
        <v>39</v>
      </c>
      <c r="I57" s="57" t="s">
        <v>16</v>
      </c>
      <c r="J57" s="57">
        <v>1</v>
      </c>
      <c r="K57" s="57" t="s">
        <v>36</v>
      </c>
      <c r="L57" s="57" t="s">
        <v>175</v>
      </c>
      <c r="M57" s="57">
        <v>1</v>
      </c>
      <c r="N57" s="57">
        <v>0</v>
      </c>
      <c r="O57" s="57">
        <v>1</v>
      </c>
      <c r="P57" s="57">
        <v>0</v>
      </c>
      <c r="Q57" s="57">
        <v>1</v>
      </c>
      <c r="R57" s="41">
        <f t="shared" si="1"/>
        <v>3</v>
      </c>
      <c r="S57" s="41"/>
      <c r="T57" s="41"/>
      <c r="U57" s="41"/>
      <c r="V57" s="41"/>
      <c r="W57" s="41"/>
      <c r="X57" s="212"/>
      <c r="Y57" s="212"/>
      <c r="Z57" s="212"/>
      <c r="AA57" s="9">
        <v>11</v>
      </c>
      <c r="AB57" s="77" t="s">
        <v>444</v>
      </c>
      <c r="AC57" s="77" t="s">
        <v>149</v>
      </c>
      <c r="AD57" s="81" t="s">
        <v>515</v>
      </c>
    </row>
    <row r="58" spans="1:30" ht="15.75" customHeight="1" x14ac:dyDescent="0.35">
      <c r="A58" s="56" t="s">
        <v>7</v>
      </c>
      <c r="B58" s="110" t="s">
        <v>779</v>
      </c>
      <c r="C58" s="56" t="s">
        <v>204</v>
      </c>
      <c r="D58" s="56" t="s">
        <v>456</v>
      </c>
      <c r="E58" s="56" t="s">
        <v>582</v>
      </c>
      <c r="F58" s="56" t="s">
        <v>214</v>
      </c>
      <c r="G58" s="56" t="s">
        <v>41</v>
      </c>
      <c r="H58" s="56" t="s">
        <v>42</v>
      </c>
      <c r="I58" s="56" t="s">
        <v>24</v>
      </c>
      <c r="J58" s="56">
        <v>9</v>
      </c>
      <c r="K58" s="56" t="s">
        <v>40</v>
      </c>
      <c r="L58" s="56" t="s">
        <v>175</v>
      </c>
      <c r="M58" s="56">
        <v>1</v>
      </c>
      <c r="N58" s="56">
        <v>1</v>
      </c>
      <c r="O58" s="56">
        <v>1</v>
      </c>
      <c r="P58" s="56">
        <v>1</v>
      </c>
      <c r="Q58" s="56">
        <v>1</v>
      </c>
      <c r="R58" s="42">
        <f t="shared" si="1"/>
        <v>5</v>
      </c>
      <c r="S58" s="42"/>
      <c r="T58" s="42"/>
      <c r="U58" s="42"/>
      <c r="V58" s="42"/>
      <c r="W58" s="42"/>
      <c r="X58" s="213"/>
      <c r="Y58" s="213"/>
      <c r="Z58" s="213"/>
      <c r="AA58" s="9">
        <v>12</v>
      </c>
      <c r="AB58" s="77" t="s">
        <v>445</v>
      </c>
      <c r="AC58" s="77" t="s">
        <v>149</v>
      </c>
      <c r="AD58" s="81" t="s">
        <v>516</v>
      </c>
    </row>
    <row r="59" spans="1:30" x14ac:dyDescent="0.35">
      <c r="A59" s="56" t="s">
        <v>7</v>
      </c>
      <c r="B59" s="110" t="s">
        <v>779</v>
      </c>
      <c r="C59" s="56" t="s">
        <v>204</v>
      </c>
      <c r="D59" s="56" t="s">
        <v>457</v>
      </c>
      <c r="E59" s="56" t="s">
        <v>748</v>
      </c>
      <c r="F59" s="56" t="s">
        <v>214</v>
      </c>
      <c r="G59" s="56" t="s">
        <v>41</v>
      </c>
      <c r="H59" s="56" t="s">
        <v>231</v>
      </c>
      <c r="I59" s="56" t="s">
        <v>24</v>
      </c>
      <c r="J59" s="56">
        <v>9</v>
      </c>
      <c r="K59" s="56" t="s">
        <v>40</v>
      </c>
      <c r="L59" s="56" t="s">
        <v>175</v>
      </c>
      <c r="M59" s="57">
        <v>1</v>
      </c>
      <c r="N59" s="57">
        <v>1</v>
      </c>
      <c r="O59" s="57">
        <v>1</v>
      </c>
      <c r="P59" s="57">
        <v>1</v>
      </c>
      <c r="Q59" s="57">
        <v>1</v>
      </c>
      <c r="R59" s="42">
        <f t="shared" si="1"/>
        <v>5</v>
      </c>
      <c r="S59" s="42"/>
      <c r="T59" s="42"/>
      <c r="U59" s="42"/>
      <c r="V59" s="42"/>
      <c r="W59" s="42"/>
      <c r="X59" s="212"/>
      <c r="Y59" s="212"/>
      <c r="Z59" s="212"/>
      <c r="AA59" s="9">
        <v>13</v>
      </c>
      <c r="AB59" s="56" t="s">
        <v>456</v>
      </c>
      <c r="AC59" s="77" t="s">
        <v>149</v>
      </c>
      <c r="AD59" s="81" t="s">
        <v>517</v>
      </c>
    </row>
    <row r="60" spans="1:30" x14ac:dyDescent="0.35">
      <c r="A60" s="56" t="s">
        <v>7</v>
      </c>
      <c r="B60" s="110" t="s">
        <v>779</v>
      </c>
      <c r="C60" s="56" t="s">
        <v>204</v>
      </c>
      <c r="D60" s="56" t="s">
        <v>458</v>
      </c>
      <c r="E60" s="56" t="s">
        <v>749</v>
      </c>
      <c r="F60" s="56" t="s">
        <v>214</v>
      </c>
      <c r="G60" s="56" t="s">
        <v>41</v>
      </c>
      <c r="H60" s="56" t="s">
        <v>231</v>
      </c>
      <c r="I60" s="56" t="s">
        <v>24</v>
      </c>
      <c r="J60" s="56">
        <v>9</v>
      </c>
      <c r="K60" s="56" t="s">
        <v>40</v>
      </c>
      <c r="L60" s="56" t="s">
        <v>175</v>
      </c>
      <c r="M60" s="57">
        <v>1</v>
      </c>
      <c r="N60" s="57">
        <v>1</v>
      </c>
      <c r="O60" s="57">
        <v>1</v>
      </c>
      <c r="P60" s="57">
        <v>1</v>
      </c>
      <c r="Q60" s="57">
        <v>1</v>
      </c>
      <c r="R60" s="42">
        <f t="shared" si="1"/>
        <v>5</v>
      </c>
      <c r="S60" s="42"/>
      <c r="T60" s="42"/>
      <c r="U60" s="42"/>
      <c r="V60" s="42"/>
      <c r="W60" s="42"/>
      <c r="X60" s="212"/>
      <c r="Y60" s="212"/>
      <c r="Z60" s="212"/>
      <c r="AA60" s="9">
        <v>14</v>
      </c>
      <c r="AB60" s="56" t="s">
        <v>457</v>
      </c>
      <c r="AC60" s="77" t="s">
        <v>149</v>
      </c>
      <c r="AD60" s="81" t="s">
        <v>518</v>
      </c>
    </row>
    <row r="61" spans="1:30" x14ac:dyDescent="0.35">
      <c r="A61" s="56" t="s">
        <v>7</v>
      </c>
      <c r="B61" s="110" t="s">
        <v>779</v>
      </c>
      <c r="C61" s="56" t="s">
        <v>204</v>
      </c>
      <c r="D61" s="56" t="s">
        <v>459</v>
      </c>
      <c r="E61" s="56" t="s">
        <v>750</v>
      </c>
      <c r="F61" s="56" t="s">
        <v>214</v>
      </c>
      <c r="G61" s="56" t="s">
        <v>41</v>
      </c>
      <c r="H61" s="56" t="s">
        <v>231</v>
      </c>
      <c r="I61" s="56" t="s">
        <v>24</v>
      </c>
      <c r="J61" s="56">
        <v>9</v>
      </c>
      <c r="K61" s="56" t="s">
        <v>40</v>
      </c>
      <c r="L61" s="56" t="s">
        <v>175</v>
      </c>
      <c r="M61" s="57">
        <v>1</v>
      </c>
      <c r="N61" s="57">
        <v>1</v>
      </c>
      <c r="O61" s="57">
        <v>1</v>
      </c>
      <c r="P61" s="57">
        <v>1</v>
      </c>
      <c r="Q61" s="57">
        <v>1</v>
      </c>
      <c r="R61" s="42">
        <f t="shared" si="1"/>
        <v>5</v>
      </c>
      <c r="S61" s="42"/>
      <c r="T61" s="42"/>
      <c r="U61" s="42"/>
      <c r="V61" s="42"/>
      <c r="W61" s="42"/>
      <c r="X61" s="212"/>
      <c r="Y61" s="212"/>
      <c r="Z61" s="212"/>
      <c r="AA61" s="9">
        <v>15</v>
      </c>
      <c r="AB61" s="56" t="s">
        <v>458</v>
      </c>
      <c r="AC61" s="77" t="s">
        <v>13</v>
      </c>
      <c r="AD61" s="81" t="s">
        <v>569</v>
      </c>
    </row>
    <row r="62" spans="1:30" x14ac:dyDescent="0.35">
      <c r="A62" s="56" t="s">
        <v>7</v>
      </c>
      <c r="B62" s="110" t="s">
        <v>779</v>
      </c>
      <c r="C62" s="56" t="s">
        <v>204</v>
      </c>
      <c r="D62" s="56" t="s">
        <v>460</v>
      </c>
      <c r="E62" s="56" t="s">
        <v>751</v>
      </c>
      <c r="F62" s="56" t="s">
        <v>214</v>
      </c>
      <c r="G62" s="56" t="s">
        <v>41</v>
      </c>
      <c r="H62" s="56" t="s">
        <v>231</v>
      </c>
      <c r="I62" s="56" t="s">
        <v>24</v>
      </c>
      <c r="J62" s="56">
        <v>9</v>
      </c>
      <c r="K62" s="56" t="s">
        <v>40</v>
      </c>
      <c r="L62" s="56" t="s">
        <v>175</v>
      </c>
      <c r="M62" s="57">
        <v>1</v>
      </c>
      <c r="N62" s="57">
        <v>1</v>
      </c>
      <c r="O62" s="57">
        <v>1</v>
      </c>
      <c r="P62" s="57">
        <v>1</v>
      </c>
      <c r="Q62" s="57">
        <v>1</v>
      </c>
      <c r="R62" s="42">
        <f t="shared" si="1"/>
        <v>5</v>
      </c>
      <c r="S62" s="42"/>
      <c r="T62" s="42"/>
      <c r="U62" s="42"/>
      <c r="V62" s="42"/>
      <c r="W62" s="42"/>
      <c r="X62" s="212"/>
      <c r="Y62" s="212"/>
      <c r="Z62" s="212"/>
      <c r="AA62" s="9">
        <v>16</v>
      </c>
      <c r="AB62" s="56" t="s">
        <v>459</v>
      </c>
      <c r="AC62" s="77" t="s">
        <v>17</v>
      </c>
      <c r="AD62" s="81" t="s">
        <v>559</v>
      </c>
    </row>
    <row r="63" spans="1:30" x14ac:dyDescent="0.35">
      <c r="A63" s="57" t="s">
        <v>7</v>
      </c>
      <c r="B63" s="110" t="s">
        <v>780</v>
      </c>
      <c r="C63" s="57" t="s">
        <v>45</v>
      </c>
      <c r="D63" s="57" t="s">
        <v>500</v>
      </c>
      <c r="E63" s="57" t="s">
        <v>635</v>
      </c>
      <c r="F63" s="57" t="s">
        <v>194</v>
      </c>
      <c r="G63" s="57" t="s">
        <v>10</v>
      </c>
      <c r="H63" s="57" t="s">
        <v>46</v>
      </c>
      <c r="I63" s="57" t="s">
        <v>24</v>
      </c>
      <c r="J63" s="57">
        <v>10</v>
      </c>
      <c r="K63" s="57" t="s">
        <v>43</v>
      </c>
      <c r="L63" s="57" t="s">
        <v>176</v>
      </c>
      <c r="M63" s="57">
        <v>5</v>
      </c>
      <c r="N63" s="57">
        <v>5</v>
      </c>
      <c r="O63" s="57">
        <v>5</v>
      </c>
      <c r="P63" s="57">
        <v>5</v>
      </c>
      <c r="Q63" s="57">
        <v>5</v>
      </c>
      <c r="R63" s="41">
        <f t="shared" si="1"/>
        <v>25</v>
      </c>
      <c r="S63" s="41"/>
      <c r="T63" s="41"/>
      <c r="U63" s="41"/>
      <c r="V63" s="41"/>
      <c r="W63" s="41"/>
      <c r="X63" s="212"/>
      <c r="Y63" s="212"/>
      <c r="Z63" s="212"/>
      <c r="AA63" s="9">
        <v>17</v>
      </c>
      <c r="AB63" s="56" t="s">
        <v>460</v>
      </c>
      <c r="AC63" s="77" t="s">
        <v>17</v>
      </c>
      <c r="AD63" s="81" t="s">
        <v>560</v>
      </c>
    </row>
    <row r="64" spans="1:30" x14ac:dyDescent="0.35">
      <c r="A64" s="57" t="s">
        <v>7</v>
      </c>
      <c r="B64" s="110" t="s">
        <v>780</v>
      </c>
      <c r="C64" s="57" t="s">
        <v>45</v>
      </c>
      <c r="D64" s="57" t="s">
        <v>501</v>
      </c>
      <c r="E64" s="57" t="s">
        <v>639</v>
      </c>
      <c r="F64" s="57" t="s">
        <v>638</v>
      </c>
      <c r="G64" s="57" t="s">
        <v>10</v>
      </c>
      <c r="H64" s="57" t="s">
        <v>46</v>
      </c>
      <c r="I64" s="57" t="s">
        <v>24</v>
      </c>
      <c r="J64" s="57">
        <v>10</v>
      </c>
      <c r="K64" s="57" t="s">
        <v>43</v>
      </c>
      <c r="L64" s="57" t="s">
        <v>176</v>
      </c>
      <c r="M64" s="57">
        <v>1</v>
      </c>
      <c r="N64" s="57">
        <v>1</v>
      </c>
      <c r="O64" s="57">
        <v>1</v>
      </c>
      <c r="P64" s="57">
        <v>1</v>
      </c>
      <c r="Q64" s="57">
        <v>1</v>
      </c>
      <c r="R64" s="41">
        <f t="shared" si="1"/>
        <v>5</v>
      </c>
      <c r="S64" s="41"/>
      <c r="T64" s="41"/>
      <c r="U64" s="41"/>
      <c r="V64" s="41"/>
      <c r="W64" s="41"/>
      <c r="X64" s="213"/>
      <c r="Y64" s="213"/>
      <c r="Z64" s="213"/>
      <c r="AA64" s="9">
        <v>18</v>
      </c>
      <c r="AB64" s="77" t="s">
        <v>500</v>
      </c>
      <c r="AC64" s="77" t="s">
        <v>17</v>
      </c>
      <c r="AD64" s="81" t="s">
        <v>561</v>
      </c>
    </row>
    <row r="65" spans="1:30" x14ac:dyDescent="0.35">
      <c r="A65" s="57" t="s">
        <v>7</v>
      </c>
      <c r="B65" s="110" t="s">
        <v>780</v>
      </c>
      <c r="C65" s="57" t="s">
        <v>45</v>
      </c>
      <c r="D65" s="57" t="s">
        <v>636</v>
      </c>
      <c r="E65" s="57" t="s">
        <v>640</v>
      </c>
      <c r="F65" s="57" t="s">
        <v>637</v>
      </c>
      <c r="G65" s="57" t="s">
        <v>10</v>
      </c>
      <c r="H65" s="57" t="s">
        <v>46</v>
      </c>
      <c r="I65" s="57" t="s">
        <v>24</v>
      </c>
      <c r="J65" s="57">
        <v>10</v>
      </c>
      <c r="K65" s="57" t="s">
        <v>43</v>
      </c>
      <c r="L65" s="57" t="s">
        <v>176</v>
      </c>
      <c r="M65" s="57">
        <v>1</v>
      </c>
      <c r="N65" s="57">
        <v>1</v>
      </c>
      <c r="O65" s="57">
        <v>1</v>
      </c>
      <c r="P65" s="57">
        <v>1</v>
      </c>
      <c r="Q65" s="57">
        <v>1</v>
      </c>
      <c r="R65" s="41">
        <f t="shared" si="1"/>
        <v>5</v>
      </c>
      <c r="S65" s="41"/>
      <c r="T65" s="41"/>
      <c r="U65" s="41"/>
      <c r="V65" s="41"/>
      <c r="W65" s="41"/>
      <c r="X65" s="213"/>
      <c r="Y65" s="213"/>
      <c r="Z65" s="213"/>
      <c r="AA65" s="9">
        <v>19</v>
      </c>
      <c r="AB65" s="77" t="s">
        <v>501</v>
      </c>
      <c r="AC65" s="77" t="s">
        <v>309</v>
      </c>
      <c r="AD65" s="81" t="s">
        <v>570</v>
      </c>
    </row>
    <row r="66" spans="1:30" x14ac:dyDescent="0.35">
      <c r="A66" s="56" t="s">
        <v>7</v>
      </c>
      <c r="B66" s="110" t="s">
        <v>48</v>
      </c>
      <c r="C66" s="56" t="s">
        <v>49</v>
      </c>
      <c r="D66" s="56" t="s">
        <v>48</v>
      </c>
      <c r="E66" s="56" t="s">
        <v>641</v>
      </c>
      <c r="F66" s="56" t="s">
        <v>186</v>
      </c>
      <c r="G66" s="56" t="s">
        <v>10</v>
      </c>
      <c r="H66" s="56" t="s">
        <v>50</v>
      </c>
      <c r="I66" s="56" t="s">
        <v>47</v>
      </c>
      <c r="J66" s="56">
        <v>13</v>
      </c>
      <c r="K66" s="56" t="s">
        <v>48</v>
      </c>
      <c r="L66" s="56" t="s">
        <v>177</v>
      </c>
      <c r="M66" s="56">
        <v>1</v>
      </c>
      <c r="N66" s="56">
        <v>1</v>
      </c>
      <c r="O66" s="56">
        <v>1</v>
      </c>
      <c r="P66" s="56">
        <v>1</v>
      </c>
      <c r="Q66" s="56">
        <v>1</v>
      </c>
      <c r="R66" s="42">
        <f t="shared" si="1"/>
        <v>5</v>
      </c>
      <c r="S66" s="42"/>
      <c r="T66" s="42"/>
      <c r="U66" s="42"/>
      <c r="V66" s="42"/>
      <c r="W66" s="42"/>
      <c r="X66" s="213"/>
      <c r="Y66" s="213"/>
      <c r="Z66" s="213"/>
      <c r="AA66" s="9">
        <v>20</v>
      </c>
      <c r="AB66" s="56" t="s">
        <v>461</v>
      </c>
      <c r="AC66" s="77" t="s">
        <v>56</v>
      </c>
      <c r="AD66" s="81" t="s">
        <v>571</v>
      </c>
    </row>
    <row r="67" spans="1:30" x14ac:dyDescent="0.35">
      <c r="A67" s="57" t="s">
        <v>7</v>
      </c>
      <c r="B67" s="110" t="s">
        <v>51</v>
      </c>
      <c r="C67" s="57" t="s">
        <v>53</v>
      </c>
      <c r="D67" s="57" t="s">
        <v>642</v>
      </c>
      <c r="E67" s="57" t="s">
        <v>645</v>
      </c>
      <c r="F67" s="57" t="s">
        <v>186</v>
      </c>
      <c r="G67" s="57" t="s">
        <v>52</v>
      </c>
      <c r="H67" s="57" t="s">
        <v>54</v>
      </c>
      <c r="I67" s="57" t="s">
        <v>47</v>
      </c>
      <c r="J67" s="57">
        <v>13</v>
      </c>
      <c r="K67" s="57" t="s">
        <v>51</v>
      </c>
      <c r="L67" s="57" t="s">
        <v>178</v>
      </c>
      <c r="M67" s="57">
        <v>3</v>
      </c>
      <c r="N67" s="57">
        <v>3</v>
      </c>
      <c r="O67" s="57">
        <v>3</v>
      </c>
      <c r="P67" s="57">
        <v>3</v>
      </c>
      <c r="Q67" s="57">
        <v>3</v>
      </c>
      <c r="R67" s="41">
        <f t="shared" si="1"/>
        <v>15</v>
      </c>
      <c r="S67" s="41"/>
      <c r="T67" s="41"/>
      <c r="U67" s="41"/>
      <c r="V67" s="41"/>
      <c r="W67" s="41"/>
      <c r="X67" s="212"/>
      <c r="Y67" s="212"/>
      <c r="Z67" s="212"/>
      <c r="AA67" s="9">
        <v>21</v>
      </c>
      <c r="AB67" s="56" t="s">
        <v>462</v>
      </c>
      <c r="AC67" s="77" t="s">
        <v>60</v>
      </c>
      <c r="AD67" s="81" t="s">
        <v>572</v>
      </c>
    </row>
    <row r="68" spans="1:30" x14ac:dyDescent="0.35">
      <c r="A68" s="57" t="s">
        <v>7</v>
      </c>
      <c r="B68" s="110" t="s">
        <v>51</v>
      </c>
      <c r="C68" s="57" t="s">
        <v>53</v>
      </c>
      <c r="D68" s="57" t="s">
        <v>643</v>
      </c>
      <c r="E68" s="57" t="s">
        <v>644</v>
      </c>
      <c r="F68" s="57" t="s">
        <v>195</v>
      </c>
      <c r="G68" s="57" t="s">
        <v>52</v>
      </c>
      <c r="H68" s="57" t="s">
        <v>54</v>
      </c>
      <c r="I68" s="57" t="s">
        <v>47</v>
      </c>
      <c r="J68" s="57">
        <v>13</v>
      </c>
      <c r="K68" s="57" t="s">
        <v>51</v>
      </c>
      <c r="L68" s="57" t="s">
        <v>178</v>
      </c>
      <c r="M68" s="57">
        <v>3</v>
      </c>
      <c r="N68" s="57">
        <v>3</v>
      </c>
      <c r="O68" s="57">
        <v>3</v>
      </c>
      <c r="P68" s="57">
        <v>3</v>
      </c>
      <c r="Q68" s="57">
        <v>3</v>
      </c>
      <c r="R68" s="41">
        <f t="shared" si="1"/>
        <v>15</v>
      </c>
      <c r="S68" s="41"/>
      <c r="T68" s="41"/>
      <c r="U68" s="41"/>
      <c r="V68" s="41"/>
      <c r="W68" s="41"/>
      <c r="X68" s="213"/>
      <c r="Y68" s="213"/>
      <c r="Z68" s="213"/>
      <c r="AA68" s="9">
        <v>22</v>
      </c>
      <c r="AB68" s="56" t="s">
        <v>463</v>
      </c>
      <c r="AC68" s="77" t="s">
        <v>21</v>
      </c>
      <c r="AD68" s="81" t="s">
        <v>562</v>
      </c>
    </row>
    <row r="69" spans="1:30" x14ac:dyDescent="0.35">
      <c r="A69" s="56" t="s">
        <v>7</v>
      </c>
      <c r="B69" s="110" t="s">
        <v>56</v>
      </c>
      <c r="C69" s="56" t="s">
        <v>58</v>
      </c>
      <c r="D69" s="56" t="s">
        <v>646</v>
      </c>
      <c r="E69" s="56" t="s">
        <v>58</v>
      </c>
      <c r="F69" s="56" t="s">
        <v>186</v>
      </c>
      <c r="G69" s="56" t="s">
        <v>57</v>
      </c>
      <c r="H69" s="56" t="s">
        <v>648</v>
      </c>
      <c r="I69" s="56" t="s">
        <v>47</v>
      </c>
      <c r="J69" s="56">
        <v>14</v>
      </c>
      <c r="K69" s="56" t="s">
        <v>56</v>
      </c>
      <c r="L69" s="56" t="s">
        <v>179</v>
      </c>
      <c r="M69" s="56"/>
      <c r="N69" s="56">
        <v>1</v>
      </c>
      <c r="O69" s="56"/>
      <c r="P69" s="56">
        <v>1</v>
      </c>
      <c r="Q69" s="56"/>
      <c r="R69" s="42">
        <f t="shared" ref="R69:R72" si="2">SUM(M69:Q69)</f>
        <v>2</v>
      </c>
      <c r="S69" s="42"/>
      <c r="T69" s="42"/>
      <c r="U69" s="42"/>
      <c r="V69" s="42"/>
      <c r="W69" s="42"/>
      <c r="X69" s="213"/>
      <c r="Y69" s="213"/>
      <c r="Z69" s="213"/>
      <c r="AA69" s="9">
        <v>23</v>
      </c>
      <c r="AB69" s="56" t="s">
        <v>464</v>
      </c>
      <c r="AC69" s="77" t="s">
        <v>21</v>
      </c>
      <c r="AD69" s="81" t="s">
        <v>563</v>
      </c>
    </row>
    <row r="70" spans="1:30" x14ac:dyDescent="0.35">
      <c r="A70" s="56" t="s">
        <v>7</v>
      </c>
      <c r="B70" s="110" t="s">
        <v>56</v>
      </c>
      <c r="C70" s="56" t="s">
        <v>58</v>
      </c>
      <c r="D70" s="56" t="s">
        <v>647</v>
      </c>
      <c r="E70" s="56" t="s">
        <v>59</v>
      </c>
      <c r="F70" s="56" t="s">
        <v>196</v>
      </c>
      <c r="G70" s="56" t="s">
        <v>57</v>
      </c>
      <c r="H70" s="56" t="s">
        <v>59</v>
      </c>
      <c r="I70" s="56" t="s">
        <v>47</v>
      </c>
      <c r="J70" s="56">
        <v>14</v>
      </c>
      <c r="K70" s="56" t="s">
        <v>56</v>
      </c>
      <c r="L70" s="56" t="s">
        <v>179</v>
      </c>
      <c r="M70" s="56">
        <v>3</v>
      </c>
      <c r="N70" s="56">
        <v>3</v>
      </c>
      <c r="O70" s="56">
        <v>3</v>
      </c>
      <c r="P70" s="56">
        <v>3</v>
      </c>
      <c r="Q70" s="56">
        <v>3</v>
      </c>
      <c r="R70" s="42">
        <f t="shared" si="2"/>
        <v>15</v>
      </c>
      <c r="S70" s="42"/>
      <c r="T70" s="42"/>
      <c r="U70" s="42"/>
      <c r="V70" s="42"/>
      <c r="W70" s="42"/>
      <c r="X70" s="212"/>
      <c r="Y70" s="212"/>
      <c r="Z70" s="212"/>
      <c r="AA70" s="9">
        <v>24</v>
      </c>
      <c r="AB70" s="77" t="s">
        <v>51</v>
      </c>
      <c r="AC70" s="77" t="s">
        <v>25</v>
      </c>
      <c r="AD70" s="81" t="s">
        <v>564</v>
      </c>
    </row>
    <row r="71" spans="1:30" x14ac:dyDescent="0.35">
      <c r="A71" s="57" t="s">
        <v>7</v>
      </c>
      <c r="B71" s="110" t="s">
        <v>60</v>
      </c>
      <c r="C71" s="57" t="s">
        <v>62</v>
      </c>
      <c r="D71" s="57" t="s">
        <v>60</v>
      </c>
      <c r="E71" s="57" t="s">
        <v>745</v>
      </c>
      <c r="F71" s="57" t="s">
        <v>197</v>
      </c>
      <c r="G71" s="57" t="s">
        <v>61</v>
      </c>
      <c r="H71" s="57" t="s">
        <v>63</v>
      </c>
      <c r="I71" s="57" t="s">
        <v>47</v>
      </c>
      <c r="J71" s="57">
        <v>15</v>
      </c>
      <c r="K71" s="57" t="s">
        <v>60</v>
      </c>
      <c r="L71" s="57" t="s">
        <v>180</v>
      </c>
      <c r="M71" s="57">
        <v>2</v>
      </c>
      <c r="N71" s="57">
        <v>2</v>
      </c>
      <c r="O71" s="57">
        <v>2</v>
      </c>
      <c r="P71" s="57">
        <v>2</v>
      </c>
      <c r="Q71" s="57">
        <v>2</v>
      </c>
      <c r="R71" s="41">
        <f t="shared" si="2"/>
        <v>10</v>
      </c>
      <c r="S71" s="41"/>
      <c r="T71" s="41"/>
      <c r="U71" s="41"/>
      <c r="V71" s="41"/>
      <c r="W71" s="41"/>
      <c r="X71" s="212"/>
      <c r="Y71" s="212"/>
      <c r="Z71" s="212"/>
      <c r="AA71" s="9">
        <v>25</v>
      </c>
      <c r="AB71" s="77" t="s">
        <v>56</v>
      </c>
      <c r="AC71" s="77" t="s">
        <v>28</v>
      </c>
      <c r="AD71" s="81" t="s">
        <v>565</v>
      </c>
    </row>
    <row r="72" spans="1:30" x14ac:dyDescent="0.35">
      <c r="A72" s="57" t="s">
        <v>164</v>
      </c>
      <c r="B72" s="110" t="s">
        <v>439</v>
      </c>
      <c r="C72" s="57" t="s">
        <v>167</v>
      </c>
      <c r="D72" s="57" t="s">
        <v>439</v>
      </c>
      <c r="E72" s="57" t="s">
        <v>740</v>
      </c>
      <c r="F72" s="57" t="s">
        <v>186</v>
      </c>
      <c r="G72" s="57" t="s">
        <v>10</v>
      </c>
      <c r="H72" s="57" t="s">
        <v>168</v>
      </c>
      <c r="I72" s="57" t="s">
        <v>16</v>
      </c>
      <c r="J72" s="185" t="s">
        <v>181</v>
      </c>
      <c r="K72" s="57" t="s">
        <v>166</v>
      </c>
      <c r="L72" s="113" t="s">
        <v>170</v>
      </c>
      <c r="M72" s="57">
        <v>1</v>
      </c>
      <c r="N72" s="57">
        <v>1</v>
      </c>
      <c r="O72" s="57">
        <v>1</v>
      </c>
      <c r="P72" s="57">
        <v>1</v>
      </c>
      <c r="Q72" s="57">
        <v>1</v>
      </c>
      <c r="R72" s="41">
        <f t="shared" si="2"/>
        <v>5</v>
      </c>
      <c r="S72" s="41"/>
      <c r="T72" s="41"/>
      <c r="U72" s="41"/>
      <c r="V72" s="41"/>
      <c r="W72" s="41"/>
      <c r="X72" s="213"/>
      <c r="Y72" s="213"/>
      <c r="Z72" s="213"/>
      <c r="AA72" s="9">
        <v>26</v>
      </c>
      <c r="AB72" s="77" t="s">
        <v>60</v>
      </c>
      <c r="AC72" s="77" t="s">
        <v>33</v>
      </c>
      <c r="AD72" s="81" t="s">
        <v>568</v>
      </c>
    </row>
    <row r="73" spans="1:30" x14ac:dyDescent="0.35">
      <c r="L73" s="1"/>
      <c r="AB73" s="77"/>
      <c r="AC73" s="77" t="s">
        <v>36</v>
      </c>
      <c r="AD73" s="81" t="s">
        <v>558</v>
      </c>
    </row>
    <row r="74" spans="1:30" x14ac:dyDescent="0.35">
      <c r="L74" s="1"/>
      <c r="AB74" s="77"/>
      <c r="AC74" s="77" t="s">
        <v>40</v>
      </c>
      <c r="AD74" s="81" t="s">
        <v>566</v>
      </c>
    </row>
    <row r="75" spans="1:30" x14ac:dyDescent="0.35">
      <c r="AB75" s="77"/>
      <c r="AC75" s="77" t="s">
        <v>43</v>
      </c>
      <c r="AD75" s="81" t="s">
        <v>567</v>
      </c>
    </row>
    <row r="76" spans="1:30" x14ac:dyDescent="0.35">
      <c r="AB76" s="77"/>
    </row>
    <row r="77" spans="1:30" x14ac:dyDescent="0.35">
      <c r="AB77" s="77"/>
    </row>
    <row r="78" spans="1:30" x14ac:dyDescent="0.35">
      <c r="AB78" s="77"/>
    </row>
    <row r="79" spans="1:30" x14ac:dyDescent="0.35">
      <c r="AB79" s="77"/>
    </row>
    <row r="80" spans="1:30" x14ac:dyDescent="0.35">
      <c r="AB80" s="77"/>
    </row>
    <row r="81" spans="28:28" x14ac:dyDescent="0.35">
      <c r="AB81" s="77"/>
    </row>
    <row r="82" spans="28:28" x14ac:dyDescent="0.35">
      <c r="AB82" s="77"/>
    </row>
    <row r="83" spans="28:28" x14ac:dyDescent="0.35">
      <c r="AB83" s="77"/>
    </row>
    <row r="84" spans="28:28" x14ac:dyDescent="0.35">
      <c r="AB84" s="77"/>
    </row>
    <row r="85" spans="28:28" x14ac:dyDescent="0.35">
      <c r="AB85" s="77"/>
    </row>
    <row r="86" spans="28:28" x14ac:dyDescent="0.35">
      <c r="AB86" s="77"/>
    </row>
    <row r="87" spans="28:28" x14ac:dyDescent="0.35">
      <c r="AB87" s="77"/>
    </row>
    <row r="88" spans="28:28" x14ac:dyDescent="0.35">
      <c r="AB88" s="77"/>
    </row>
    <row r="89" spans="28:28" x14ac:dyDescent="0.35">
      <c r="AB89" s="77"/>
    </row>
    <row r="90" spans="28:28" x14ac:dyDescent="0.35">
      <c r="AB90" s="77"/>
    </row>
    <row r="91" spans="28:28" x14ac:dyDescent="0.35">
      <c r="AB91" s="77"/>
    </row>
    <row r="92" spans="28:28" x14ac:dyDescent="0.35">
      <c r="AB92" s="77"/>
    </row>
    <row r="93" spans="28:28" x14ac:dyDescent="0.35">
      <c r="AB93" s="77"/>
    </row>
    <row r="94" spans="28:28" x14ac:dyDescent="0.35">
      <c r="AB94" s="77"/>
    </row>
    <row r="95" spans="28:28" x14ac:dyDescent="0.35">
      <c r="AB95" s="77"/>
    </row>
    <row r="96" spans="28:28" x14ac:dyDescent="0.35">
      <c r="AB96" s="77"/>
    </row>
    <row r="97" spans="28:28" x14ac:dyDescent="0.35">
      <c r="AB97" s="77"/>
    </row>
    <row r="98" spans="28:28" x14ac:dyDescent="0.35">
      <c r="AB98" s="77"/>
    </row>
    <row r="99" spans="28:28" x14ac:dyDescent="0.35">
      <c r="AB99" s="77"/>
    </row>
    <row r="100" spans="28:28" x14ac:dyDescent="0.35">
      <c r="AB100" s="77"/>
    </row>
    <row r="101" spans="28:28" x14ac:dyDescent="0.35">
      <c r="AB101" s="77"/>
    </row>
    <row r="102" spans="28:28" x14ac:dyDescent="0.35">
      <c r="AB102" s="77"/>
    </row>
    <row r="103" spans="28:28" x14ac:dyDescent="0.35">
      <c r="AB103" s="77"/>
    </row>
    <row r="104" spans="28:28" x14ac:dyDescent="0.35">
      <c r="AB104" s="77"/>
    </row>
    <row r="105" spans="28:28" x14ac:dyDescent="0.35">
      <c r="AB105" s="77"/>
    </row>
    <row r="106" spans="28:28" x14ac:dyDescent="0.35">
      <c r="AB106" s="77"/>
    </row>
    <row r="107" spans="28:28" x14ac:dyDescent="0.35">
      <c r="AB107" s="77"/>
    </row>
    <row r="108" spans="28:28" x14ac:dyDescent="0.35">
      <c r="AB108" s="77"/>
    </row>
    <row r="109" spans="28:28" x14ac:dyDescent="0.35">
      <c r="AB109" s="77"/>
    </row>
    <row r="110" spans="28:28" x14ac:dyDescent="0.35">
      <c r="AB110" s="75"/>
    </row>
    <row r="111" spans="28:28" x14ac:dyDescent="0.35">
      <c r="AB111" s="75"/>
    </row>
    <row r="112" spans="28:28" x14ac:dyDescent="0.35">
      <c r="AB112" s="75"/>
    </row>
    <row r="113" spans="28:28" x14ac:dyDescent="0.35">
      <c r="AB113" s="75"/>
    </row>
    <row r="114" spans="28:28" x14ac:dyDescent="0.35">
      <c r="AB114" s="75"/>
    </row>
    <row r="115" spans="28:28" x14ac:dyDescent="0.35">
      <c r="AB115" s="75"/>
    </row>
    <row r="116" spans="28:28" x14ac:dyDescent="0.35">
      <c r="AB116" s="75"/>
    </row>
    <row r="117" spans="28:28" x14ac:dyDescent="0.35">
      <c r="AB117" s="75"/>
    </row>
    <row r="118" spans="28:28" x14ac:dyDescent="0.35">
      <c r="AB118" s="75"/>
    </row>
    <row r="119" spans="28:28" x14ac:dyDescent="0.35">
      <c r="AB119" s="75"/>
    </row>
    <row r="120" spans="28:28" x14ac:dyDescent="0.35">
      <c r="AB120" s="75"/>
    </row>
    <row r="121" spans="28:28" x14ac:dyDescent="0.35">
      <c r="AB121" s="75"/>
    </row>
    <row r="122" spans="28:28" x14ac:dyDescent="0.35">
      <c r="AB122" s="75"/>
    </row>
    <row r="123" spans="28:28" x14ac:dyDescent="0.35">
      <c r="AB123" s="75"/>
    </row>
    <row r="124" spans="28:28" x14ac:dyDescent="0.35">
      <c r="AB124" s="75"/>
    </row>
    <row r="125" spans="28:28" x14ac:dyDescent="0.35">
      <c r="AB125" s="75"/>
    </row>
    <row r="126" spans="28:28" x14ac:dyDescent="0.35">
      <c r="AB126" s="75"/>
    </row>
    <row r="127" spans="28:28" x14ac:dyDescent="0.35">
      <c r="AB127" s="75"/>
    </row>
    <row r="128" spans="28:28" x14ac:dyDescent="0.35">
      <c r="AB128" s="75"/>
    </row>
    <row r="129" spans="28:28" x14ac:dyDescent="0.35">
      <c r="AB129" s="75"/>
    </row>
    <row r="130" spans="28:28" x14ac:dyDescent="0.35">
      <c r="AB130" s="75"/>
    </row>
    <row r="131" spans="28:28" x14ac:dyDescent="0.35">
      <c r="AB131" s="75"/>
    </row>
    <row r="132" spans="28:28" x14ac:dyDescent="0.35">
      <c r="AB132" s="75"/>
    </row>
    <row r="133" spans="28:28" x14ac:dyDescent="0.35">
      <c r="AB133" s="75"/>
    </row>
    <row r="134" spans="28:28" x14ac:dyDescent="0.35">
      <c r="AB134" s="75"/>
    </row>
    <row r="135" spans="28:28" x14ac:dyDescent="0.35">
      <c r="AB135" s="75"/>
    </row>
    <row r="136" spans="28:28" x14ac:dyDescent="0.35">
      <c r="AB136" s="75"/>
    </row>
    <row r="137" spans="28:28" x14ac:dyDescent="0.35">
      <c r="AB137" s="75"/>
    </row>
    <row r="138" spans="28:28" x14ac:dyDescent="0.35">
      <c r="AB138" s="75"/>
    </row>
    <row r="139" spans="28:28" x14ac:dyDescent="0.35">
      <c r="AB139" s="75"/>
    </row>
    <row r="140" spans="28:28" x14ac:dyDescent="0.35">
      <c r="AB140" s="75"/>
    </row>
    <row r="141" spans="28:28" x14ac:dyDescent="0.35">
      <c r="AB141" s="75"/>
    </row>
    <row r="142" spans="28:28" x14ac:dyDescent="0.35">
      <c r="AB142" s="75"/>
    </row>
    <row r="143" spans="28:28" x14ac:dyDescent="0.35">
      <c r="AB143" s="75"/>
    </row>
    <row r="144" spans="28:28" x14ac:dyDescent="0.35">
      <c r="AB144" s="75"/>
    </row>
    <row r="145" spans="28:28" x14ac:dyDescent="0.35">
      <c r="AB145" s="75"/>
    </row>
    <row r="146" spans="28:28" x14ac:dyDescent="0.35">
      <c r="AB146" s="75"/>
    </row>
    <row r="147" spans="28:28" x14ac:dyDescent="0.35">
      <c r="AB147" s="75"/>
    </row>
    <row r="148" spans="28:28" x14ac:dyDescent="0.35">
      <c r="AB148" s="75"/>
    </row>
    <row r="149" spans="28:28" x14ac:dyDescent="0.35">
      <c r="AB149" s="75"/>
    </row>
    <row r="150" spans="28:28" x14ac:dyDescent="0.35">
      <c r="AB150" s="75"/>
    </row>
    <row r="151" spans="28:28" x14ac:dyDescent="0.35">
      <c r="AB151" s="75"/>
    </row>
    <row r="152" spans="28:28" x14ac:dyDescent="0.35">
      <c r="AB152" s="75"/>
    </row>
    <row r="153" spans="28:28" x14ac:dyDescent="0.35">
      <c r="AB153" s="75"/>
    </row>
    <row r="154" spans="28:28" x14ac:dyDescent="0.35">
      <c r="AB154" s="75"/>
    </row>
    <row r="155" spans="28:28" x14ac:dyDescent="0.35">
      <c r="AB155" s="75"/>
    </row>
    <row r="156" spans="28:28" x14ac:dyDescent="0.35">
      <c r="AB156" s="75"/>
    </row>
    <row r="157" spans="28:28" x14ac:dyDescent="0.35">
      <c r="AB157" s="75"/>
    </row>
    <row r="158" spans="28:28" x14ac:dyDescent="0.35">
      <c r="AB158" s="75"/>
    </row>
    <row r="159" spans="28:28" x14ac:dyDescent="0.35">
      <c r="AB159" s="75"/>
    </row>
    <row r="160" spans="28:28" x14ac:dyDescent="0.35">
      <c r="AB160" s="75"/>
    </row>
    <row r="161" spans="28:28" x14ac:dyDescent="0.35">
      <c r="AB161" s="75"/>
    </row>
    <row r="162" spans="28:28" x14ac:dyDescent="0.35">
      <c r="AB162" s="75"/>
    </row>
    <row r="163" spans="28:28" x14ac:dyDescent="0.35">
      <c r="AB163" s="75"/>
    </row>
    <row r="164" spans="28:28" x14ac:dyDescent="0.35">
      <c r="AB164" s="75"/>
    </row>
    <row r="165" spans="28:28" x14ac:dyDescent="0.35">
      <c r="AB165" s="75"/>
    </row>
    <row r="166" spans="28:28" x14ac:dyDescent="0.35">
      <c r="AB166" s="75"/>
    </row>
    <row r="167" spans="28:28" x14ac:dyDescent="0.35">
      <c r="AB167" s="75"/>
    </row>
    <row r="168" spans="28:28" x14ac:dyDescent="0.35">
      <c r="AB168" s="75"/>
    </row>
    <row r="169" spans="28:28" x14ac:dyDescent="0.35">
      <c r="AB169" s="75"/>
    </row>
    <row r="170" spans="28:28" x14ac:dyDescent="0.35">
      <c r="AB170" s="75"/>
    </row>
    <row r="171" spans="28:28" x14ac:dyDescent="0.35">
      <c r="AB171" s="75"/>
    </row>
    <row r="172" spans="28:28" x14ac:dyDescent="0.35">
      <c r="AB172" s="75"/>
    </row>
    <row r="173" spans="28:28" x14ac:dyDescent="0.35">
      <c r="AB173" s="75"/>
    </row>
    <row r="174" spans="28:28" x14ac:dyDescent="0.35">
      <c r="AB174" s="75"/>
    </row>
    <row r="175" spans="28:28" x14ac:dyDescent="0.35">
      <c r="AB175" s="75"/>
    </row>
    <row r="176" spans="28:28" x14ac:dyDescent="0.35">
      <c r="AB176" s="75"/>
    </row>
    <row r="177" spans="28:28" x14ac:dyDescent="0.35">
      <c r="AB177" s="75"/>
    </row>
    <row r="178" spans="28:28" x14ac:dyDescent="0.35">
      <c r="AB178" s="75"/>
    </row>
    <row r="179" spans="28:28" x14ac:dyDescent="0.35">
      <c r="AB179" s="75"/>
    </row>
    <row r="180" spans="28:28" x14ac:dyDescent="0.35">
      <c r="AB180" s="75"/>
    </row>
    <row r="181" spans="28:28" x14ac:dyDescent="0.35">
      <c r="AB181" s="75"/>
    </row>
    <row r="182" spans="28:28" x14ac:dyDescent="0.35">
      <c r="AB182" s="75"/>
    </row>
    <row r="183" spans="28:28" x14ac:dyDescent="0.35">
      <c r="AB183" s="75"/>
    </row>
    <row r="184" spans="28:28" x14ac:dyDescent="0.35">
      <c r="AB184" s="75"/>
    </row>
    <row r="185" spans="28:28" x14ac:dyDescent="0.35">
      <c r="AB185" s="75"/>
    </row>
  </sheetData>
  <autoFilter ref="A4:AF72"/>
  <sortState ref="A5:W70">
    <sortCondition ref="A5:A70"/>
    <sortCondition ref="B5:B70"/>
    <sortCondition ref="C5:C70"/>
    <sortCondition ref="D5:D70"/>
    <sortCondition ref="E5:E70"/>
    <sortCondition ref="F5:F70"/>
  </sortState>
  <customSheetViews>
    <customSheetView guid="{8E7A659F-1F78-41E1-A901-E72DF8119CBB}" showGridLines="0" fitToPage="1" showAutoFilter="1" hiddenColumns="1" state="hidden">
      <pane xSplit="4" ySplit="4" topLeftCell="F5" activePane="bottomRight" state="frozen"/>
      <selection pane="bottomRight" activeCell="W72" sqref="A4:W72"/>
      <pageMargins left="0.25" right="0.25" top="0.5" bottom="0.55000000000000004" header="0.3" footer="0.45"/>
      <pageSetup paperSize="5" scale="77" fitToHeight="0" orientation="landscape" r:id="rId1"/>
      <headerFooter>
        <oddFooter>&amp;L\\DEQV12CSCAPP1\TMDLworking\NPS\Policy-Guidance-Plans\NPSMgmtPlan\2019Plan\Trackingeporting\&amp;F.xls\&amp;A(sheet)</oddFooter>
      </headerFooter>
      <autoFilter ref="A4:AF72"/>
    </customSheetView>
    <customSheetView guid="{12AE7722-B0A3-4C2A-98B5-2DE188FD685E}" showPageBreaks="1" showGridLines="0" fitToPage="1" printArea="1" showAutoFilter="1" hiddenColumns="1" state="hidden">
      <pane xSplit="4" ySplit="4" topLeftCell="F5" activePane="bottomRight" state="frozen"/>
      <selection pane="bottomRight" activeCell="W72" sqref="A4:W72"/>
      <pageMargins left="0.25" right="0.25" top="0.5" bottom="0.55000000000000004" header="0.3" footer="0.45"/>
      <pageSetup paperSize="5" scale="77" fitToHeight="0" orientation="landscape" r:id="rId2"/>
      <headerFooter>
        <oddFooter>&amp;L\\DEQV12CSCAPP1\TMDLworking\NPS\Policy-Guidance-Plans\NPSMgmtPlan\2019Plan\Trackingeporting\&amp;F.xls\&amp;A(sheet)</oddFooter>
      </headerFooter>
      <autoFilter ref="A4:AF72"/>
    </customSheetView>
    <customSheetView guid="{04AB7A58-4366-4A28-AC89-CED3F78B7D40}" showPageBreaks="1" showGridLines="0" fitToPage="1" printArea="1" showAutoFilter="1" hiddenColumns="1" state="hidden">
      <pane xSplit="4" ySplit="4" topLeftCell="F5" activePane="bottomRight" state="frozen"/>
      <selection pane="bottomRight" activeCell="W72" sqref="A4:W72"/>
      <pageMargins left="0.25" right="0.25" top="0.5" bottom="0.55000000000000004" header="0.3" footer="0.45"/>
      <pageSetup paperSize="5" scale="77" fitToHeight="0" orientation="landscape" r:id="rId3"/>
      <headerFooter>
        <oddFooter>&amp;L\\DEQV12CSCAPP1\TMDLworking\NPS\Policy-Guidance-Plans\NPSMgmtPlan\2019Plan\Trackingeporting\&amp;F.xls\&amp;A(sheet)</oddFooter>
      </headerFooter>
      <autoFilter ref="A4:AF72"/>
    </customSheetView>
  </customSheetViews>
  <pageMargins left="0.25" right="0.25" top="0.5" bottom="0.55000000000000004" header="0.3" footer="0.45"/>
  <pageSetup paperSize="5" scale="77" fitToHeight="0" orientation="landscape" r:id="rId4"/>
  <headerFooter>
    <oddFooter>&amp;L\\DEQV12CSCAPP1\TMDLworking\NPS\Policy-Guidance-Plans\NPSMgmtPlan\2019Plan\Trackingeporting\&amp;F.xls\&amp;A(sheet)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0"/>
  <sheetViews>
    <sheetView showGridLines="0" zoomScale="120" zoomScaleNormal="120" workbookViewId="0">
      <pane xSplit="4" ySplit="5" topLeftCell="E36" activePane="bottomRight" state="frozen"/>
      <selection pane="topRight" activeCell="E1" sqref="E1"/>
      <selection pane="bottomLeft" activeCell="A6" sqref="A6"/>
      <selection pane="bottomRight" activeCell="AD3" sqref="AD3"/>
    </sheetView>
  </sheetViews>
  <sheetFormatPr defaultColWidth="9.1796875" defaultRowHeight="14.5" x14ac:dyDescent="0.35"/>
  <cols>
    <col min="1" max="1" width="6" style="9" customWidth="1"/>
    <col min="2" max="2" width="11" style="29" customWidth="1"/>
    <col min="3" max="3" width="5.26953125" style="9" customWidth="1"/>
    <col min="4" max="4" width="3.7265625" style="9" customWidth="1"/>
    <col min="5" max="5" width="8.54296875" style="29" customWidth="1"/>
    <col min="6" max="6" width="41.1796875" style="29" customWidth="1"/>
    <col min="7" max="7" width="26.81640625" style="29" customWidth="1"/>
    <col min="8" max="8" width="10.54296875" style="29" customWidth="1"/>
    <col min="9" max="9" width="10.54296875" style="9" customWidth="1"/>
    <col min="10" max="14" width="5" style="29" bestFit="1" customWidth="1"/>
    <col min="15" max="15" width="5.7265625" style="35" customWidth="1"/>
    <col min="16" max="16" width="5.7265625" style="53" customWidth="1"/>
    <col min="17" max="17" width="10.81640625" style="35" customWidth="1"/>
    <col min="18" max="18" width="9.7265625" style="35" customWidth="1"/>
    <col min="19" max="19" width="9.1796875" style="60"/>
    <col min="20" max="20" width="37" style="53" customWidth="1"/>
    <col min="21" max="21" width="3.26953125" style="9" customWidth="1"/>
    <col min="22" max="16384" width="9.1796875" style="9"/>
  </cols>
  <sheetData>
    <row r="1" spans="1:29" ht="15" x14ac:dyDescent="0.35">
      <c r="B1" s="9" t="s">
        <v>236</v>
      </c>
      <c r="S1" s="53" t="s">
        <v>239</v>
      </c>
      <c r="AC1" s="43" t="s">
        <v>253</v>
      </c>
    </row>
    <row r="2" spans="1:29" ht="15" x14ac:dyDescent="0.35">
      <c r="B2" s="37" t="s">
        <v>0</v>
      </c>
      <c r="S2" s="53" t="s">
        <v>240</v>
      </c>
      <c r="AC2" s="43" t="s">
        <v>254</v>
      </c>
    </row>
    <row r="3" spans="1:29" ht="15" x14ac:dyDescent="0.35">
      <c r="H3" s="586" t="s">
        <v>234</v>
      </c>
      <c r="I3" s="586"/>
      <c r="J3" s="586"/>
      <c r="K3" s="586"/>
      <c r="L3" s="586"/>
      <c r="M3" s="586"/>
      <c r="N3" s="586"/>
      <c r="O3" s="586"/>
      <c r="P3" s="89"/>
      <c r="Q3" s="38"/>
      <c r="R3" s="36"/>
      <c r="AC3" s="43" t="s">
        <v>255</v>
      </c>
    </row>
    <row r="4" spans="1:29" ht="15.5" thickBot="1" x14ac:dyDescent="0.4">
      <c r="A4" s="597" t="s">
        <v>0</v>
      </c>
      <c r="B4" s="598"/>
      <c r="C4" s="598"/>
      <c r="D4" s="598"/>
      <c r="E4" s="598"/>
      <c r="F4" s="598"/>
      <c r="G4" s="598"/>
      <c r="H4" s="34"/>
      <c r="I4" s="98"/>
      <c r="J4" s="585" t="s">
        <v>233</v>
      </c>
      <c r="K4" s="585"/>
      <c r="L4" s="585"/>
      <c r="M4" s="585"/>
      <c r="N4" s="585"/>
      <c r="O4" s="585"/>
      <c r="P4" s="90"/>
      <c r="Q4" s="39"/>
      <c r="R4" s="39"/>
      <c r="V4" s="585" t="s">
        <v>258</v>
      </c>
      <c r="W4" s="585"/>
      <c r="X4" s="585"/>
      <c r="Y4" s="585"/>
      <c r="Z4" s="585"/>
      <c r="AA4" s="585"/>
      <c r="AC4" s="43" t="s">
        <v>256</v>
      </c>
    </row>
    <row r="5" spans="1:29" s="29" customFormat="1" ht="52" x14ac:dyDescent="0.35">
      <c r="A5" s="30" t="s">
        <v>1</v>
      </c>
      <c r="B5" s="30" t="s">
        <v>2</v>
      </c>
      <c r="C5" s="30" t="s">
        <v>3</v>
      </c>
      <c r="D5" s="30" t="s">
        <v>4</v>
      </c>
      <c r="E5" s="30" t="s">
        <v>5</v>
      </c>
      <c r="F5" s="31" t="s">
        <v>6</v>
      </c>
      <c r="G5" s="33" t="s">
        <v>184</v>
      </c>
      <c r="H5" s="33" t="s">
        <v>189</v>
      </c>
      <c r="I5" s="99" t="s">
        <v>581</v>
      </c>
      <c r="J5" s="33">
        <v>2020</v>
      </c>
      <c r="K5" s="33">
        <v>2021</v>
      </c>
      <c r="L5" s="33">
        <v>2022</v>
      </c>
      <c r="M5" s="33">
        <v>2023</v>
      </c>
      <c r="N5" s="33">
        <v>2024</v>
      </c>
      <c r="O5" s="33" t="s">
        <v>199</v>
      </c>
      <c r="P5" s="91" t="s">
        <v>449</v>
      </c>
      <c r="Q5" s="40" t="s">
        <v>259</v>
      </c>
      <c r="R5" s="40" t="s">
        <v>251</v>
      </c>
      <c r="S5" s="54" t="s">
        <v>237</v>
      </c>
      <c r="T5" s="54" t="s">
        <v>238</v>
      </c>
      <c r="U5" s="46"/>
      <c r="V5" s="44">
        <v>2020</v>
      </c>
      <c r="W5" s="44">
        <v>2021</v>
      </c>
      <c r="X5" s="44">
        <v>2022</v>
      </c>
      <c r="Y5" s="44">
        <v>2023</v>
      </c>
      <c r="Z5" s="44">
        <v>2024</v>
      </c>
      <c r="AA5" s="44" t="s">
        <v>257</v>
      </c>
    </row>
    <row r="6" spans="1:29" ht="26.5" thickBot="1" x14ac:dyDescent="0.4">
      <c r="A6" s="25" t="s">
        <v>170</v>
      </c>
      <c r="B6" s="2" t="s">
        <v>7</v>
      </c>
      <c r="C6" s="10" t="s">
        <v>8</v>
      </c>
      <c r="D6" s="10" t="s">
        <v>9</v>
      </c>
      <c r="E6" s="2" t="s">
        <v>10</v>
      </c>
      <c r="F6" s="45" t="s">
        <v>11</v>
      </c>
      <c r="G6" s="45"/>
      <c r="H6" s="45"/>
      <c r="I6" s="45"/>
      <c r="J6" s="45"/>
      <c r="K6" s="45"/>
      <c r="L6" s="45"/>
      <c r="M6" s="45"/>
      <c r="N6" s="45"/>
      <c r="O6" s="50"/>
      <c r="P6" s="55"/>
      <c r="Q6" s="50"/>
      <c r="R6" s="50"/>
      <c r="S6" s="61"/>
      <c r="T6" s="55"/>
      <c r="U6" s="50"/>
      <c r="V6" s="50"/>
      <c r="W6" s="50"/>
      <c r="X6" s="50"/>
      <c r="Y6" s="50"/>
      <c r="Z6" s="50"/>
      <c r="AA6" s="50"/>
    </row>
    <row r="7" spans="1:29" ht="26.5" thickBot="1" x14ac:dyDescent="0.4">
      <c r="A7" s="11" t="s">
        <v>170</v>
      </c>
      <c r="B7" s="3" t="s">
        <v>7</v>
      </c>
      <c r="C7" s="12" t="s">
        <v>12</v>
      </c>
      <c r="D7" s="12" t="s">
        <v>13</v>
      </c>
      <c r="E7" s="3" t="s">
        <v>10</v>
      </c>
      <c r="F7" s="3" t="s">
        <v>14</v>
      </c>
      <c r="G7" s="3" t="s">
        <v>15</v>
      </c>
      <c r="H7" s="3" t="s">
        <v>235</v>
      </c>
      <c r="I7" s="12" t="str">
        <f>F7</f>
        <v>Update the NPS Pollution Management Plan on a five-year cycle.</v>
      </c>
      <c r="J7" s="3">
        <v>0</v>
      </c>
      <c r="K7" s="3">
        <v>0</v>
      </c>
      <c r="L7" s="3">
        <v>0</v>
      </c>
      <c r="M7" s="3">
        <v>0</v>
      </c>
      <c r="N7" s="48">
        <v>1</v>
      </c>
      <c r="O7" s="42">
        <f t="shared" ref="O7:O13" si="0">SUM(J7:N7)</f>
        <v>1</v>
      </c>
      <c r="P7" s="56" t="s">
        <v>13</v>
      </c>
      <c r="Q7" s="42"/>
      <c r="R7" s="42"/>
      <c r="S7" s="62" t="s">
        <v>242</v>
      </c>
      <c r="T7" s="56" t="s">
        <v>244</v>
      </c>
      <c r="W7" s="42"/>
      <c r="X7" s="42"/>
      <c r="Y7" s="42"/>
      <c r="Z7" s="42"/>
      <c r="AA7" s="42"/>
      <c r="AB7" s="42" t="s">
        <v>241</v>
      </c>
    </row>
    <row r="8" spans="1:29" ht="26.5" thickBot="1" x14ac:dyDescent="0.4">
      <c r="A8" s="13" t="s">
        <v>171</v>
      </c>
      <c r="B8" s="4" t="s">
        <v>7</v>
      </c>
      <c r="C8" s="14" t="s">
        <v>16</v>
      </c>
      <c r="D8" s="14" t="s">
        <v>17</v>
      </c>
      <c r="E8" s="4" t="s">
        <v>10</v>
      </c>
      <c r="F8" s="4" t="s">
        <v>18</v>
      </c>
      <c r="G8" s="4" t="s">
        <v>19</v>
      </c>
      <c r="H8" s="4" t="s">
        <v>185</v>
      </c>
      <c r="I8" s="14" t="str">
        <f>F8</f>
        <v>Develop a new prioritization schedule (Vision) for TMDL Development for 2023-2028</v>
      </c>
      <c r="J8" s="4">
        <v>0</v>
      </c>
      <c r="K8" s="4">
        <v>0</v>
      </c>
      <c r="L8" s="4">
        <v>0</v>
      </c>
      <c r="M8" s="4">
        <v>1</v>
      </c>
      <c r="N8" s="47">
        <v>0</v>
      </c>
      <c r="O8" s="41">
        <f t="shared" si="0"/>
        <v>1</v>
      </c>
      <c r="P8" s="57" t="s">
        <v>429</v>
      </c>
      <c r="Q8" s="41"/>
      <c r="R8" s="41"/>
      <c r="S8" s="59" t="s">
        <v>242</v>
      </c>
      <c r="T8" s="57" t="s">
        <v>245</v>
      </c>
      <c r="W8" s="41"/>
      <c r="X8" s="41"/>
      <c r="Y8" s="41"/>
      <c r="Z8" s="41"/>
      <c r="AA8" s="41"/>
      <c r="AB8" s="41" t="s">
        <v>243</v>
      </c>
    </row>
    <row r="9" spans="1:29" ht="15" thickBot="1" x14ac:dyDescent="0.4">
      <c r="A9" s="587" t="s">
        <v>172</v>
      </c>
      <c r="B9" s="587" t="s">
        <v>7</v>
      </c>
      <c r="C9" s="587" t="s">
        <v>20</v>
      </c>
      <c r="D9" s="587" t="s">
        <v>21</v>
      </c>
      <c r="E9" s="587" t="s">
        <v>10</v>
      </c>
      <c r="F9" s="587" t="s">
        <v>22</v>
      </c>
      <c r="G9" s="587" t="s">
        <v>23</v>
      </c>
      <c r="H9" s="3" t="s">
        <v>190</v>
      </c>
      <c r="I9" s="12" t="s">
        <v>574</v>
      </c>
      <c r="J9" s="3">
        <v>1</v>
      </c>
      <c r="K9" s="3">
        <v>0</v>
      </c>
      <c r="L9" s="3">
        <v>1</v>
      </c>
      <c r="M9" s="3">
        <v>0</v>
      </c>
      <c r="N9" s="48">
        <v>1</v>
      </c>
      <c r="O9" s="42">
        <f t="shared" si="0"/>
        <v>3</v>
      </c>
      <c r="P9" s="56" t="s">
        <v>450</v>
      </c>
      <c r="Q9" s="42"/>
      <c r="R9" s="42"/>
      <c r="S9" s="62" t="s">
        <v>242</v>
      </c>
      <c r="T9" s="56" t="s">
        <v>247</v>
      </c>
      <c r="U9" s="42"/>
      <c r="V9" s="42"/>
      <c r="W9" s="42"/>
      <c r="X9" s="42"/>
      <c r="Y9" s="42"/>
      <c r="Z9" s="42"/>
      <c r="AA9" s="42"/>
    </row>
    <row r="10" spans="1:29" ht="15" thickBot="1" x14ac:dyDescent="0.4">
      <c r="A10" s="589"/>
      <c r="B10" s="589"/>
      <c r="C10" s="589"/>
      <c r="D10" s="589"/>
      <c r="E10" s="589"/>
      <c r="F10" s="589"/>
      <c r="G10" s="589"/>
      <c r="H10" s="3" t="s">
        <v>191</v>
      </c>
      <c r="I10" s="12" t="s">
        <v>575</v>
      </c>
      <c r="J10" s="3">
        <v>3</v>
      </c>
      <c r="K10" s="3">
        <v>3</v>
      </c>
      <c r="L10" s="3">
        <v>3</v>
      </c>
      <c r="M10" s="3">
        <v>3</v>
      </c>
      <c r="N10" s="48">
        <v>3</v>
      </c>
      <c r="O10" s="42">
        <f t="shared" si="0"/>
        <v>15</v>
      </c>
      <c r="P10" s="56" t="s">
        <v>451</v>
      </c>
      <c r="Q10" s="42"/>
      <c r="R10" s="42"/>
      <c r="S10" s="62" t="s">
        <v>246</v>
      </c>
      <c r="T10" s="56" t="s">
        <v>247</v>
      </c>
      <c r="U10" s="42"/>
      <c r="V10" s="42"/>
      <c r="W10" s="42"/>
      <c r="X10" s="42"/>
      <c r="Y10" s="42"/>
      <c r="Z10" s="42"/>
      <c r="AA10" s="42"/>
    </row>
    <row r="11" spans="1:29" ht="15" thickBot="1" x14ac:dyDescent="0.4">
      <c r="A11" s="588"/>
      <c r="B11" s="588"/>
      <c r="C11" s="588"/>
      <c r="D11" s="588"/>
      <c r="E11" s="588"/>
      <c r="F11" s="588"/>
      <c r="G11" s="588"/>
      <c r="H11" s="3" t="s">
        <v>192</v>
      </c>
      <c r="I11" s="12" t="s">
        <v>576</v>
      </c>
      <c r="J11" s="3">
        <v>12</v>
      </c>
      <c r="K11" s="3">
        <v>12</v>
      </c>
      <c r="L11" s="3">
        <v>12</v>
      </c>
      <c r="M11" s="3">
        <v>12</v>
      </c>
      <c r="N11" s="48">
        <v>12</v>
      </c>
      <c r="O11" s="42">
        <f t="shared" si="0"/>
        <v>60</v>
      </c>
      <c r="P11" s="56" t="s">
        <v>452</v>
      </c>
      <c r="Q11" s="42"/>
      <c r="R11" s="42"/>
      <c r="S11" s="62" t="s">
        <v>246</v>
      </c>
      <c r="T11" s="56" t="s">
        <v>247</v>
      </c>
      <c r="U11" s="42"/>
      <c r="V11" s="42"/>
      <c r="W11" s="42"/>
      <c r="X11" s="42"/>
      <c r="Y11" s="42"/>
      <c r="Z11" s="42"/>
      <c r="AA11" s="42"/>
    </row>
    <row r="12" spans="1:29" ht="15" thickBot="1" x14ac:dyDescent="0.4">
      <c r="A12" s="590" t="s">
        <v>173</v>
      </c>
      <c r="B12" s="590" t="s">
        <v>7</v>
      </c>
      <c r="C12" s="590" t="s">
        <v>24</v>
      </c>
      <c r="D12" s="590" t="s">
        <v>25</v>
      </c>
      <c r="E12" s="590" t="s">
        <v>10</v>
      </c>
      <c r="F12" s="590" t="s">
        <v>26</v>
      </c>
      <c r="G12" s="590" t="s">
        <v>27</v>
      </c>
      <c r="H12" s="4" t="s">
        <v>188</v>
      </c>
      <c r="I12" s="14" t="s">
        <v>577</v>
      </c>
      <c r="J12" s="4">
        <v>1</v>
      </c>
      <c r="K12" s="4">
        <v>1</v>
      </c>
      <c r="L12" s="4">
        <v>0</v>
      </c>
      <c r="M12" s="4">
        <v>1</v>
      </c>
      <c r="N12" s="47">
        <v>0</v>
      </c>
      <c r="O12" s="41">
        <f t="shared" si="0"/>
        <v>3</v>
      </c>
      <c r="P12" s="57" t="s">
        <v>453</v>
      </c>
      <c r="Q12" s="41"/>
      <c r="R12" s="41"/>
      <c r="S12" s="59" t="s">
        <v>264</v>
      </c>
      <c r="T12" s="57" t="s">
        <v>314</v>
      </c>
      <c r="U12" s="41"/>
      <c r="V12" s="41"/>
      <c r="W12" s="41"/>
      <c r="X12" s="41"/>
      <c r="Y12" s="41"/>
      <c r="Z12" s="41"/>
      <c r="AA12" s="41"/>
    </row>
    <row r="13" spans="1:29" ht="26.5" thickBot="1" x14ac:dyDescent="0.4">
      <c r="A13" s="591"/>
      <c r="B13" s="591"/>
      <c r="C13" s="591"/>
      <c r="D13" s="591"/>
      <c r="E13" s="591"/>
      <c r="F13" s="591"/>
      <c r="G13" s="591"/>
      <c r="H13" s="4" t="s">
        <v>252</v>
      </c>
      <c r="I13" s="14" t="s">
        <v>579</v>
      </c>
      <c r="J13" s="4"/>
      <c r="K13" s="4" t="s">
        <v>210</v>
      </c>
      <c r="L13" s="4" t="s">
        <v>210</v>
      </c>
      <c r="M13" s="4" t="s">
        <v>210</v>
      </c>
      <c r="N13" s="47" t="s">
        <v>210</v>
      </c>
      <c r="O13" s="41">
        <f t="shared" si="0"/>
        <v>0</v>
      </c>
      <c r="P13" s="57" t="s">
        <v>454</v>
      </c>
      <c r="Q13" s="41"/>
      <c r="R13" s="41"/>
      <c r="S13" s="59" t="s">
        <v>246</v>
      </c>
      <c r="T13" s="57" t="s">
        <v>314</v>
      </c>
      <c r="U13" s="41"/>
      <c r="V13" s="41"/>
      <c r="W13" s="41"/>
      <c r="X13" s="41"/>
      <c r="Y13" s="41"/>
      <c r="Z13" s="41"/>
      <c r="AA13" s="41"/>
    </row>
    <row r="14" spans="1:29" ht="26.5" thickBot="1" x14ac:dyDescent="0.4">
      <c r="A14" s="70"/>
      <c r="B14" s="97"/>
      <c r="C14" s="97"/>
      <c r="D14" s="97"/>
      <c r="E14" s="97"/>
      <c r="F14" s="97"/>
      <c r="G14" s="97"/>
      <c r="H14" s="4" t="s">
        <v>578</v>
      </c>
      <c r="I14" s="14" t="s">
        <v>580</v>
      </c>
      <c r="J14" s="4"/>
      <c r="K14" s="4"/>
      <c r="L14" s="4"/>
      <c r="M14" s="4"/>
      <c r="N14" s="47"/>
      <c r="O14" s="41"/>
      <c r="P14" s="57"/>
      <c r="Q14" s="41"/>
      <c r="R14" s="41"/>
      <c r="S14" s="59"/>
      <c r="T14" s="57"/>
      <c r="U14" s="41"/>
      <c r="V14" s="41"/>
      <c r="W14" s="41"/>
      <c r="X14" s="41"/>
      <c r="Y14" s="41"/>
      <c r="Z14" s="41"/>
      <c r="AA14" s="41"/>
    </row>
    <row r="15" spans="1:29" ht="39.5" thickBot="1" x14ac:dyDescent="0.4">
      <c r="A15" s="15" t="s">
        <v>173</v>
      </c>
      <c r="B15" s="3" t="s">
        <v>7</v>
      </c>
      <c r="C15" s="12" t="s">
        <v>24</v>
      </c>
      <c r="D15" s="12" t="s">
        <v>28</v>
      </c>
      <c r="E15" s="3" t="s">
        <v>10</v>
      </c>
      <c r="F15" s="3" t="s">
        <v>29</v>
      </c>
      <c r="G15" s="3" t="s">
        <v>211</v>
      </c>
      <c r="H15" s="3" t="s">
        <v>193</v>
      </c>
      <c r="I15" s="12" t="str">
        <f>F15</f>
        <v>At least every 2 years update DEQ TMDL BMP Cost-share Guidelines. Align issuance with release of RFA grant awards.</v>
      </c>
      <c r="J15" s="3">
        <v>1</v>
      </c>
      <c r="K15" s="3">
        <v>1</v>
      </c>
      <c r="L15" s="3">
        <v>0</v>
      </c>
      <c r="M15" s="3">
        <v>1</v>
      </c>
      <c r="N15" s="48">
        <v>0</v>
      </c>
      <c r="O15" s="42">
        <f t="shared" ref="O15:O31" si="1">SUM(J15:N15)</f>
        <v>3</v>
      </c>
      <c r="P15" s="56" t="s">
        <v>443</v>
      </c>
      <c r="Q15" s="42"/>
      <c r="R15" s="42"/>
      <c r="S15" s="62" t="s">
        <v>264</v>
      </c>
      <c r="T15" s="56" t="s">
        <v>315</v>
      </c>
      <c r="U15" s="42"/>
      <c r="V15" s="42"/>
      <c r="W15" s="42"/>
      <c r="X15" s="42"/>
      <c r="Y15" s="42"/>
      <c r="Z15" s="42"/>
      <c r="AA15" s="42"/>
    </row>
    <row r="16" spans="1:29" ht="26.5" thickBot="1" x14ac:dyDescent="0.4">
      <c r="A16" s="13" t="s">
        <v>174</v>
      </c>
      <c r="B16" s="4" t="s">
        <v>7</v>
      </c>
      <c r="C16" s="14" t="s">
        <v>24</v>
      </c>
      <c r="D16" s="14" t="s">
        <v>30</v>
      </c>
      <c r="E16" s="4" t="s">
        <v>10</v>
      </c>
      <c r="F16" s="4" t="s">
        <v>31</v>
      </c>
      <c r="G16" s="4" t="s">
        <v>32</v>
      </c>
      <c r="H16" s="4" t="s">
        <v>248</v>
      </c>
      <c r="I16" s="14" t="str">
        <f>F16</f>
        <v xml:space="preserve">Continue improving DEQ Nonpoint Source BMP Database (BMP Warehouse). </v>
      </c>
      <c r="J16" s="4" t="s">
        <v>210</v>
      </c>
      <c r="K16" s="4" t="s">
        <v>210</v>
      </c>
      <c r="L16" s="4" t="s">
        <v>210</v>
      </c>
      <c r="M16" s="4" t="s">
        <v>210</v>
      </c>
      <c r="N16" s="47" t="s">
        <v>210</v>
      </c>
      <c r="O16" s="41">
        <f>SUM(J16:N16)</f>
        <v>0</v>
      </c>
      <c r="P16" s="57" t="s">
        <v>455</v>
      </c>
      <c r="Q16" s="41"/>
      <c r="R16" s="41"/>
      <c r="S16" s="59" t="s">
        <v>264</v>
      </c>
      <c r="T16" s="57" t="s">
        <v>315</v>
      </c>
      <c r="U16" s="41"/>
      <c r="V16" s="41"/>
      <c r="W16" s="41"/>
      <c r="X16" s="41"/>
      <c r="Y16" s="41"/>
      <c r="Z16" s="41"/>
      <c r="AA16" s="41"/>
    </row>
    <row r="17" spans="1:27" ht="39.5" thickBot="1" x14ac:dyDescent="0.4">
      <c r="A17" s="15" t="s">
        <v>174</v>
      </c>
      <c r="B17" s="3" t="s">
        <v>7</v>
      </c>
      <c r="C17" s="12" t="s">
        <v>24</v>
      </c>
      <c r="D17" s="12" t="s">
        <v>33</v>
      </c>
      <c r="E17" s="3" t="s">
        <v>10</v>
      </c>
      <c r="F17" s="3" t="s">
        <v>34</v>
      </c>
      <c r="G17" s="3" t="s">
        <v>35</v>
      </c>
      <c r="H17" s="3" t="s">
        <v>248</v>
      </c>
      <c r="I17" s="12" t="str">
        <f>F17</f>
        <v xml:space="preserve">Continue enhancing DEQ’s Comprehensive Environmental Data System (CEDS) to integrate Implementation Plan data. </v>
      </c>
      <c r="J17" s="3" t="s">
        <v>210</v>
      </c>
      <c r="K17" s="3" t="s">
        <v>210</v>
      </c>
      <c r="L17" s="3" t="s">
        <v>210</v>
      </c>
      <c r="M17" s="3" t="s">
        <v>210</v>
      </c>
      <c r="N17" s="48" t="s">
        <v>210</v>
      </c>
      <c r="O17" s="42">
        <f>SUM(J17:N17)</f>
        <v>0</v>
      </c>
      <c r="P17" s="56" t="s">
        <v>444</v>
      </c>
      <c r="Q17" s="42"/>
      <c r="R17" s="42"/>
      <c r="S17" s="62" t="s">
        <v>264</v>
      </c>
      <c r="T17" s="56" t="s">
        <v>315</v>
      </c>
      <c r="U17" s="42"/>
      <c r="V17" s="42"/>
      <c r="W17" s="42"/>
      <c r="X17" s="42"/>
      <c r="Y17" s="42"/>
      <c r="Z17" s="42"/>
      <c r="AA17" s="42"/>
    </row>
    <row r="18" spans="1:27" ht="39.5" thickBot="1" x14ac:dyDescent="0.4">
      <c r="A18" s="13" t="s">
        <v>175</v>
      </c>
      <c r="B18" s="4" t="s">
        <v>7</v>
      </c>
      <c r="C18" s="14" t="s">
        <v>16</v>
      </c>
      <c r="D18" s="14" t="s">
        <v>36</v>
      </c>
      <c r="E18" s="4" t="s">
        <v>37</v>
      </c>
      <c r="F18" s="4" t="s">
        <v>38</v>
      </c>
      <c r="G18" s="4" t="s">
        <v>39</v>
      </c>
      <c r="H18" s="4" t="s">
        <v>186</v>
      </c>
      <c r="I18" s="14" t="str">
        <f>F18</f>
        <v>Complete Nonpoint Source Assessment chapters for the 2020, 2022, and 2024 Integrated 303(d) 305(b) reports.</v>
      </c>
      <c r="J18" s="4">
        <v>1</v>
      </c>
      <c r="K18" s="4">
        <v>0</v>
      </c>
      <c r="L18" s="4">
        <v>1</v>
      </c>
      <c r="M18" s="4">
        <v>0</v>
      </c>
      <c r="N18" s="47">
        <v>1</v>
      </c>
      <c r="O18" s="41">
        <f>SUM(J18:N18)</f>
        <v>3</v>
      </c>
      <c r="P18" s="57" t="s">
        <v>445</v>
      </c>
      <c r="Q18" s="41"/>
      <c r="R18" s="41"/>
      <c r="S18" s="59" t="s">
        <v>284</v>
      </c>
      <c r="T18" s="57" t="s">
        <v>249</v>
      </c>
      <c r="U18" s="41"/>
      <c r="V18" s="41"/>
      <c r="W18" s="41"/>
      <c r="X18" s="41"/>
      <c r="Y18" s="41"/>
      <c r="Z18" s="41"/>
      <c r="AA18" s="41"/>
    </row>
    <row r="19" spans="1:27" ht="26.5" thickBot="1" x14ac:dyDescent="0.4">
      <c r="A19" s="587" t="s">
        <v>175</v>
      </c>
      <c r="B19" s="587" t="s">
        <v>7</v>
      </c>
      <c r="C19" s="587" t="s">
        <v>24</v>
      </c>
      <c r="D19" s="587" t="s">
        <v>40</v>
      </c>
      <c r="E19" s="587" t="s">
        <v>41</v>
      </c>
      <c r="F19" s="587" t="s">
        <v>204</v>
      </c>
      <c r="G19" s="3" t="s">
        <v>42</v>
      </c>
      <c r="H19" s="3" t="s">
        <v>214</v>
      </c>
      <c r="I19" s="12" t="s">
        <v>582</v>
      </c>
      <c r="J19" s="3">
        <v>1</v>
      </c>
      <c r="K19" s="3">
        <v>1</v>
      </c>
      <c r="L19" s="3">
        <v>1</v>
      </c>
      <c r="M19" s="3">
        <v>1</v>
      </c>
      <c r="N19" s="48">
        <v>1</v>
      </c>
      <c r="O19" s="42">
        <f t="shared" si="1"/>
        <v>5</v>
      </c>
      <c r="P19" s="56" t="s">
        <v>456</v>
      </c>
      <c r="Q19" s="42"/>
      <c r="R19" s="42"/>
      <c r="S19" s="62"/>
      <c r="T19" s="56" t="s">
        <v>250</v>
      </c>
      <c r="U19" s="42"/>
      <c r="V19" s="42"/>
      <c r="W19" s="42"/>
      <c r="X19" s="42"/>
      <c r="Y19" s="42"/>
      <c r="Z19" s="42"/>
      <c r="AA19" s="42"/>
    </row>
    <row r="20" spans="1:27" ht="15" thickBot="1" x14ac:dyDescent="0.4">
      <c r="A20" s="589"/>
      <c r="B20" s="589"/>
      <c r="C20" s="589"/>
      <c r="D20" s="589"/>
      <c r="E20" s="589"/>
      <c r="F20" s="589"/>
      <c r="G20" s="587" t="s">
        <v>231</v>
      </c>
      <c r="H20" s="3" t="s">
        <v>200</v>
      </c>
      <c r="I20" s="12" t="s">
        <v>583</v>
      </c>
      <c r="J20" s="3" t="s">
        <v>210</v>
      </c>
      <c r="K20" s="3" t="s">
        <v>210</v>
      </c>
      <c r="L20" s="3" t="s">
        <v>210</v>
      </c>
      <c r="M20" s="3" t="s">
        <v>210</v>
      </c>
      <c r="N20" s="48" t="s">
        <v>210</v>
      </c>
      <c r="O20" s="42">
        <f>SUM(J20:N20)</f>
        <v>0</v>
      </c>
      <c r="P20" s="56" t="s">
        <v>457</v>
      </c>
      <c r="Q20" s="42"/>
      <c r="R20" s="42"/>
      <c r="S20" s="62"/>
      <c r="T20" s="56" t="s">
        <v>250</v>
      </c>
      <c r="U20" s="42"/>
      <c r="V20" s="42"/>
      <c r="W20" s="42"/>
      <c r="X20" s="42"/>
      <c r="Y20" s="42"/>
      <c r="Z20" s="42"/>
      <c r="AA20" s="42"/>
    </row>
    <row r="21" spans="1:27" ht="15" thickBot="1" x14ac:dyDescent="0.4">
      <c r="A21" s="589"/>
      <c r="B21" s="589"/>
      <c r="C21" s="589"/>
      <c r="D21" s="589"/>
      <c r="E21" s="589"/>
      <c r="F21" s="589"/>
      <c r="G21" s="589"/>
      <c r="H21" s="3" t="s">
        <v>201</v>
      </c>
      <c r="I21" s="12" t="s">
        <v>586</v>
      </c>
      <c r="J21" s="3" t="s">
        <v>210</v>
      </c>
      <c r="K21" s="3" t="s">
        <v>210</v>
      </c>
      <c r="L21" s="3" t="s">
        <v>210</v>
      </c>
      <c r="M21" s="3" t="s">
        <v>210</v>
      </c>
      <c r="N21" s="48" t="s">
        <v>210</v>
      </c>
      <c r="O21" s="42">
        <f t="shared" si="1"/>
        <v>0</v>
      </c>
      <c r="P21" s="56" t="s">
        <v>458</v>
      </c>
      <c r="Q21" s="42"/>
      <c r="R21" s="42"/>
      <c r="S21" s="62"/>
      <c r="T21" s="56" t="s">
        <v>250</v>
      </c>
      <c r="U21" s="42"/>
      <c r="V21" s="42"/>
      <c r="W21" s="42"/>
      <c r="X21" s="42"/>
      <c r="Y21" s="42"/>
      <c r="Z21" s="42"/>
      <c r="AA21" s="42"/>
    </row>
    <row r="22" spans="1:27" ht="15" thickBot="1" x14ac:dyDescent="0.4">
      <c r="A22" s="589"/>
      <c r="B22" s="589"/>
      <c r="C22" s="589"/>
      <c r="D22" s="589"/>
      <c r="E22" s="589"/>
      <c r="F22" s="589"/>
      <c r="G22" s="589"/>
      <c r="H22" s="3" t="s">
        <v>202</v>
      </c>
      <c r="I22" s="12" t="s">
        <v>585</v>
      </c>
      <c r="J22" s="3" t="s">
        <v>210</v>
      </c>
      <c r="K22" s="3" t="s">
        <v>210</v>
      </c>
      <c r="L22" s="3" t="s">
        <v>210</v>
      </c>
      <c r="M22" s="3" t="s">
        <v>210</v>
      </c>
      <c r="N22" s="48" t="s">
        <v>210</v>
      </c>
      <c r="O22" s="42">
        <f t="shared" si="1"/>
        <v>0</v>
      </c>
      <c r="P22" s="56" t="s">
        <v>459</v>
      </c>
      <c r="Q22" s="42"/>
      <c r="R22" s="42"/>
      <c r="S22" s="62"/>
      <c r="T22" s="56" t="s">
        <v>250</v>
      </c>
      <c r="U22" s="42"/>
      <c r="V22" s="42"/>
      <c r="W22" s="42"/>
      <c r="X22" s="42"/>
      <c r="Y22" s="42"/>
      <c r="Z22" s="42"/>
      <c r="AA22" s="42"/>
    </row>
    <row r="23" spans="1:27" ht="15" thickBot="1" x14ac:dyDescent="0.4">
      <c r="A23" s="588"/>
      <c r="B23" s="588"/>
      <c r="C23" s="588"/>
      <c r="D23" s="588"/>
      <c r="E23" s="588"/>
      <c r="F23" s="588"/>
      <c r="G23" s="588"/>
      <c r="H23" s="3" t="s">
        <v>203</v>
      </c>
      <c r="I23" s="12" t="s">
        <v>584</v>
      </c>
      <c r="J23" s="3" t="s">
        <v>210</v>
      </c>
      <c r="K23" s="3" t="s">
        <v>210</v>
      </c>
      <c r="L23" s="3" t="s">
        <v>210</v>
      </c>
      <c r="M23" s="3" t="s">
        <v>210</v>
      </c>
      <c r="N23" s="48" t="s">
        <v>210</v>
      </c>
      <c r="O23" s="42">
        <f t="shared" si="1"/>
        <v>0</v>
      </c>
      <c r="P23" s="56" t="s">
        <v>460</v>
      </c>
      <c r="Q23" s="42"/>
      <c r="R23" s="42"/>
      <c r="S23" s="62"/>
      <c r="T23" s="56" t="s">
        <v>250</v>
      </c>
      <c r="U23" s="42"/>
      <c r="V23" s="42"/>
      <c r="W23" s="42"/>
      <c r="X23" s="42"/>
      <c r="Y23" s="42"/>
      <c r="Z23" s="42"/>
      <c r="AA23" s="42"/>
    </row>
    <row r="24" spans="1:27" ht="77.25" customHeight="1" thickBot="1" x14ac:dyDescent="0.4">
      <c r="A24" s="590" t="s">
        <v>176</v>
      </c>
      <c r="B24" s="590" t="s">
        <v>7</v>
      </c>
      <c r="C24" s="590" t="s">
        <v>24</v>
      </c>
      <c r="D24" s="590" t="s">
        <v>43</v>
      </c>
      <c r="E24" s="590" t="s">
        <v>44</v>
      </c>
      <c r="F24" s="590" t="s">
        <v>45</v>
      </c>
      <c r="G24" s="590" t="s">
        <v>46</v>
      </c>
      <c r="H24" s="4" t="s">
        <v>194</v>
      </c>
      <c r="I24" s="14"/>
      <c r="J24" s="4">
        <v>5</v>
      </c>
      <c r="K24" s="4">
        <v>5</v>
      </c>
      <c r="L24" s="4">
        <v>5</v>
      </c>
      <c r="M24" s="4">
        <v>5</v>
      </c>
      <c r="N24" s="47">
        <v>5</v>
      </c>
      <c r="O24" s="41">
        <f>SUM(J24:N24)</f>
        <v>25</v>
      </c>
      <c r="P24" s="57" t="s">
        <v>500</v>
      </c>
      <c r="Q24" s="41"/>
      <c r="R24" s="41"/>
      <c r="S24" s="59" t="s">
        <v>317</v>
      </c>
      <c r="T24" s="57" t="s">
        <v>316</v>
      </c>
      <c r="U24" s="41"/>
      <c r="V24" s="41"/>
      <c r="W24" s="41"/>
      <c r="X24" s="41"/>
      <c r="Y24" s="41"/>
      <c r="Z24" s="41"/>
      <c r="AA24" s="41"/>
    </row>
    <row r="25" spans="1:27" ht="39.5" thickBot="1" x14ac:dyDescent="0.4">
      <c r="A25" s="588"/>
      <c r="B25" s="588"/>
      <c r="C25" s="588"/>
      <c r="D25" s="588"/>
      <c r="E25" s="588"/>
      <c r="F25" s="588"/>
      <c r="G25" s="588"/>
      <c r="H25" s="4" t="s">
        <v>502</v>
      </c>
      <c r="I25" s="14"/>
      <c r="J25" s="4">
        <v>1</v>
      </c>
      <c r="K25" s="4">
        <v>1</v>
      </c>
      <c r="L25" s="4">
        <v>1</v>
      </c>
      <c r="M25" s="4">
        <v>1</v>
      </c>
      <c r="N25" s="4">
        <v>1</v>
      </c>
      <c r="O25" s="41">
        <f>SUM(J25:N25)</f>
        <v>5</v>
      </c>
      <c r="P25" s="57" t="s">
        <v>501</v>
      </c>
      <c r="Q25" s="41"/>
      <c r="R25" s="41"/>
      <c r="S25" s="59"/>
      <c r="T25" s="57"/>
      <c r="U25" s="41"/>
      <c r="V25" s="41"/>
      <c r="W25" s="41"/>
      <c r="X25" s="41"/>
      <c r="Y25" s="41"/>
      <c r="Z25" s="41"/>
      <c r="AA25" s="41"/>
    </row>
    <row r="26" spans="1:27" ht="15" thickBot="1" x14ac:dyDescent="0.4">
      <c r="A26" s="587" t="s">
        <v>177</v>
      </c>
      <c r="B26" s="587" t="s">
        <v>7</v>
      </c>
      <c r="C26" s="587" t="s">
        <v>47</v>
      </c>
      <c r="D26" s="587" t="s">
        <v>48</v>
      </c>
      <c r="E26" s="587" t="s">
        <v>10</v>
      </c>
      <c r="F26" s="587" t="s">
        <v>49</v>
      </c>
      <c r="G26" s="587" t="s">
        <v>50</v>
      </c>
      <c r="H26" s="3" t="s">
        <v>186</v>
      </c>
      <c r="I26" s="12"/>
      <c r="J26" s="3">
        <v>1</v>
      </c>
      <c r="K26" s="3">
        <v>1</v>
      </c>
      <c r="L26" s="3">
        <v>1</v>
      </c>
      <c r="M26" s="3">
        <v>1</v>
      </c>
      <c r="N26" s="48">
        <v>1</v>
      </c>
      <c r="O26" s="42">
        <f t="shared" si="1"/>
        <v>5</v>
      </c>
      <c r="P26" s="56" t="s">
        <v>461</v>
      </c>
      <c r="Q26" s="42"/>
      <c r="R26" s="42"/>
      <c r="S26" s="62" t="s">
        <v>264</v>
      </c>
      <c r="T26" s="56" t="s">
        <v>315</v>
      </c>
      <c r="U26" s="42"/>
      <c r="V26" s="42"/>
      <c r="W26" s="42"/>
      <c r="X26" s="42"/>
      <c r="Y26" s="42"/>
      <c r="Z26" s="42"/>
      <c r="AA26" s="42"/>
    </row>
    <row r="27" spans="1:27" ht="15" thickBot="1" x14ac:dyDescent="0.4">
      <c r="A27" s="596"/>
      <c r="B27" s="596"/>
      <c r="C27" s="596"/>
      <c r="D27" s="596"/>
      <c r="E27" s="596"/>
      <c r="F27" s="596"/>
      <c r="G27" s="596"/>
      <c r="H27" s="3" t="s">
        <v>216</v>
      </c>
      <c r="I27" s="12"/>
      <c r="J27" s="3" t="s">
        <v>210</v>
      </c>
      <c r="K27" s="3" t="s">
        <v>210</v>
      </c>
      <c r="L27" s="3" t="s">
        <v>210</v>
      </c>
      <c r="M27" s="3" t="s">
        <v>210</v>
      </c>
      <c r="N27" s="48" t="s">
        <v>210</v>
      </c>
      <c r="O27" s="42">
        <f t="shared" si="1"/>
        <v>0</v>
      </c>
      <c r="P27" s="56" t="s">
        <v>462</v>
      </c>
      <c r="Q27" s="42"/>
      <c r="R27" s="42"/>
      <c r="S27" s="62" t="s">
        <v>246</v>
      </c>
      <c r="T27" s="56" t="s">
        <v>318</v>
      </c>
      <c r="U27" s="42"/>
      <c r="V27" s="42"/>
      <c r="W27" s="42"/>
      <c r="X27" s="42"/>
      <c r="Y27" s="42"/>
      <c r="Z27" s="42"/>
      <c r="AA27" s="42"/>
    </row>
    <row r="28" spans="1:27" ht="26.5" thickBot="1" x14ac:dyDescent="0.4">
      <c r="A28" s="589"/>
      <c r="B28" s="589"/>
      <c r="C28" s="589"/>
      <c r="D28" s="589"/>
      <c r="E28" s="589"/>
      <c r="F28" s="589"/>
      <c r="G28" s="589"/>
      <c r="H28" s="3" t="s">
        <v>217</v>
      </c>
      <c r="I28" s="12"/>
      <c r="J28" s="3" t="s">
        <v>210</v>
      </c>
      <c r="K28" s="3" t="s">
        <v>210</v>
      </c>
      <c r="L28" s="3" t="s">
        <v>210</v>
      </c>
      <c r="M28" s="3" t="s">
        <v>210</v>
      </c>
      <c r="N28" s="48" t="s">
        <v>210</v>
      </c>
      <c r="O28" s="42">
        <f t="shared" si="1"/>
        <v>0</v>
      </c>
      <c r="P28" s="56" t="s">
        <v>463</v>
      </c>
      <c r="Q28" s="42"/>
      <c r="R28" s="42"/>
      <c r="S28" s="62" t="s">
        <v>246</v>
      </c>
      <c r="T28" s="56" t="s">
        <v>318</v>
      </c>
      <c r="U28" s="42"/>
      <c r="V28" s="42"/>
      <c r="W28" s="42"/>
      <c r="X28" s="42"/>
      <c r="Y28" s="42"/>
      <c r="Z28" s="42"/>
      <c r="AA28" s="42"/>
    </row>
    <row r="29" spans="1:27" ht="26.5" thickBot="1" x14ac:dyDescent="0.4">
      <c r="A29" s="588"/>
      <c r="B29" s="588"/>
      <c r="C29" s="588"/>
      <c r="D29" s="588"/>
      <c r="E29" s="588"/>
      <c r="F29" s="588"/>
      <c r="G29" s="588"/>
      <c r="H29" s="3" t="s">
        <v>218</v>
      </c>
      <c r="I29" s="12"/>
      <c r="J29" s="3" t="s">
        <v>210</v>
      </c>
      <c r="K29" s="3" t="s">
        <v>210</v>
      </c>
      <c r="L29" s="3" t="s">
        <v>210</v>
      </c>
      <c r="M29" s="3" t="s">
        <v>210</v>
      </c>
      <c r="N29" s="48" t="s">
        <v>210</v>
      </c>
      <c r="O29" s="42">
        <f t="shared" si="1"/>
        <v>0</v>
      </c>
      <c r="P29" s="56" t="s">
        <v>464</v>
      </c>
      <c r="Q29" s="42"/>
      <c r="R29" s="42"/>
      <c r="S29" s="62" t="s">
        <v>319</v>
      </c>
      <c r="T29" s="56" t="s">
        <v>318</v>
      </c>
      <c r="U29" s="42"/>
      <c r="V29" s="42"/>
      <c r="W29" s="42"/>
      <c r="X29" s="42"/>
      <c r="Y29" s="42"/>
      <c r="Z29" s="42"/>
      <c r="AA29" s="42"/>
    </row>
    <row r="30" spans="1:27" ht="39.5" thickBot="1" x14ac:dyDescent="0.4">
      <c r="A30" s="13" t="s">
        <v>178</v>
      </c>
      <c r="B30" s="4" t="s">
        <v>7</v>
      </c>
      <c r="C30" s="14" t="s">
        <v>47</v>
      </c>
      <c r="D30" s="14" t="s">
        <v>51</v>
      </c>
      <c r="E30" s="4" t="s">
        <v>52</v>
      </c>
      <c r="F30" s="4" t="s">
        <v>53</v>
      </c>
      <c r="G30" s="4" t="s">
        <v>54</v>
      </c>
      <c r="H30" s="4" t="s">
        <v>195</v>
      </c>
      <c r="I30" s="14"/>
      <c r="J30" s="4">
        <v>3</v>
      </c>
      <c r="K30" s="4">
        <v>3</v>
      </c>
      <c r="L30" s="4">
        <v>3</v>
      </c>
      <c r="M30" s="4">
        <v>3</v>
      </c>
      <c r="N30" s="47">
        <v>3</v>
      </c>
      <c r="O30" s="41">
        <f>SUM(J30:N30)</f>
        <v>15</v>
      </c>
      <c r="P30" s="57" t="s">
        <v>51</v>
      </c>
      <c r="Q30" s="41"/>
      <c r="R30" s="41"/>
      <c r="S30" s="59" t="s">
        <v>264</v>
      </c>
      <c r="T30" s="57" t="s">
        <v>320</v>
      </c>
      <c r="U30" s="41"/>
      <c r="V30" s="41"/>
      <c r="W30" s="41"/>
      <c r="X30" s="41"/>
      <c r="Y30" s="41"/>
      <c r="Z30" s="41"/>
      <c r="AA30" s="41"/>
    </row>
    <row r="31" spans="1:27" ht="52.5" thickBot="1" x14ac:dyDescent="0.4">
      <c r="A31" s="15" t="s">
        <v>179</v>
      </c>
      <c r="B31" s="3" t="s">
        <v>7</v>
      </c>
      <c r="C31" s="12" t="s">
        <v>47</v>
      </c>
      <c r="D31" s="12" t="s">
        <v>56</v>
      </c>
      <c r="E31" s="3" t="s">
        <v>57</v>
      </c>
      <c r="F31" s="3" t="s">
        <v>58</v>
      </c>
      <c r="G31" s="3" t="s">
        <v>59</v>
      </c>
      <c r="H31" s="3" t="s">
        <v>196</v>
      </c>
      <c r="I31" s="12"/>
      <c r="J31" s="3">
        <v>3</v>
      </c>
      <c r="K31" s="3">
        <v>3</v>
      </c>
      <c r="L31" s="3">
        <v>3</v>
      </c>
      <c r="M31" s="3">
        <v>3</v>
      </c>
      <c r="N31" s="48">
        <v>3</v>
      </c>
      <c r="O31" s="42">
        <f t="shared" si="1"/>
        <v>15</v>
      </c>
      <c r="P31" s="56" t="s">
        <v>56</v>
      </c>
      <c r="Q31" s="42"/>
      <c r="R31" s="42"/>
      <c r="S31" s="62" t="s">
        <v>322</v>
      </c>
      <c r="T31" s="56" t="s">
        <v>321</v>
      </c>
      <c r="U31" s="42"/>
      <c r="V31" s="42"/>
      <c r="W31" s="42"/>
      <c r="X31" s="42"/>
      <c r="Y31" s="42"/>
      <c r="Z31" s="42"/>
      <c r="AA31" s="42"/>
    </row>
    <row r="32" spans="1:27" ht="52.5" thickBot="1" x14ac:dyDescent="0.4">
      <c r="A32" s="13" t="s">
        <v>180</v>
      </c>
      <c r="B32" s="4" t="s">
        <v>7</v>
      </c>
      <c r="C32" s="14" t="s">
        <v>47</v>
      </c>
      <c r="D32" s="14" t="s">
        <v>60</v>
      </c>
      <c r="E32" s="4" t="s">
        <v>61</v>
      </c>
      <c r="F32" s="4" t="s">
        <v>62</v>
      </c>
      <c r="G32" s="4" t="s">
        <v>63</v>
      </c>
      <c r="H32" s="4" t="s">
        <v>197</v>
      </c>
      <c r="I32" s="14"/>
      <c r="J32" s="4">
        <v>2</v>
      </c>
      <c r="K32" s="4">
        <v>2</v>
      </c>
      <c r="L32" s="4">
        <v>2</v>
      </c>
      <c r="M32" s="4">
        <v>2</v>
      </c>
      <c r="N32" s="47">
        <v>2</v>
      </c>
      <c r="O32" s="41">
        <f>SUM(J32:N32)</f>
        <v>10</v>
      </c>
      <c r="P32" s="57" t="s">
        <v>60</v>
      </c>
      <c r="Q32" s="41"/>
      <c r="R32" s="41"/>
      <c r="S32" s="59" t="s">
        <v>264</v>
      </c>
      <c r="T32" s="57" t="s">
        <v>323</v>
      </c>
      <c r="U32" s="41"/>
      <c r="V32" s="41"/>
      <c r="W32" s="41"/>
      <c r="X32" s="41"/>
      <c r="Y32" s="41"/>
      <c r="Z32" s="41"/>
      <c r="AA32" s="41"/>
    </row>
    <row r="33" spans="1:27" ht="15" thickBot="1" x14ac:dyDescent="0.4">
      <c r="A33" s="25" t="s">
        <v>170</v>
      </c>
      <c r="B33" s="2" t="s">
        <v>64</v>
      </c>
      <c r="C33" s="10" t="s">
        <v>65</v>
      </c>
      <c r="D33" s="10" t="s">
        <v>66</v>
      </c>
      <c r="E33" s="2" t="s">
        <v>67</v>
      </c>
      <c r="F33" s="45" t="s">
        <v>68</v>
      </c>
      <c r="G33" s="45"/>
      <c r="H33" s="45"/>
      <c r="I33" s="45"/>
      <c r="J33" s="45"/>
      <c r="K33" s="45"/>
      <c r="L33" s="45"/>
      <c r="M33" s="45"/>
      <c r="N33" s="45"/>
      <c r="O33" s="50"/>
      <c r="P33" s="55"/>
      <c r="Q33" s="50"/>
      <c r="R33" s="50"/>
      <c r="S33" s="61"/>
      <c r="T33" s="55"/>
      <c r="U33" s="50"/>
      <c r="V33" s="50"/>
      <c r="W33" s="50"/>
      <c r="X33" s="50"/>
      <c r="Y33" s="50"/>
      <c r="Z33" s="50"/>
      <c r="AA33" s="50"/>
    </row>
    <row r="34" spans="1:27" ht="39.5" thickBot="1" x14ac:dyDescent="0.4">
      <c r="A34" s="17" t="s">
        <v>179</v>
      </c>
      <c r="B34" s="6" t="s">
        <v>64</v>
      </c>
      <c r="C34" s="18" t="s">
        <v>16</v>
      </c>
      <c r="D34" s="18" t="s">
        <v>69</v>
      </c>
      <c r="E34" s="6" t="s">
        <v>70</v>
      </c>
      <c r="F34" s="6" t="s">
        <v>71</v>
      </c>
      <c r="G34" s="6" t="s">
        <v>72</v>
      </c>
      <c r="H34" s="6" t="s">
        <v>215</v>
      </c>
      <c r="I34" s="18"/>
      <c r="J34" s="4" t="s">
        <v>210</v>
      </c>
      <c r="K34" s="4" t="s">
        <v>210</v>
      </c>
      <c r="L34" s="4" t="s">
        <v>210</v>
      </c>
      <c r="M34" s="4" t="s">
        <v>210</v>
      </c>
      <c r="N34" s="47" t="s">
        <v>210</v>
      </c>
      <c r="O34" s="41">
        <f>SUM(J34:N34)</f>
        <v>0</v>
      </c>
      <c r="P34" s="57" t="s">
        <v>430</v>
      </c>
      <c r="Q34" s="41"/>
      <c r="R34" s="41"/>
      <c r="S34" s="59" t="s">
        <v>284</v>
      </c>
      <c r="T34" s="57" t="s">
        <v>260</v>
      </c>
      <c r="U34" s="41"/>
      <c r="V34" s="41"/>
      <c r="W34" s="41"/>
      <c r="X34" s="41"/>
      <c r="Y34" s="41"/>
      <c r="Z34" s="41"/>
      <c r="AA34" s="41"/>
    </row>
    <row r="35" spans="1:27" ht="26.5" thickBot="1" x14ac:dyDescent="0.4">
      <c r="A35" s="595" t="s">
        <v>181</v>
      </c>
      <c r="B35" s="595" t="s">
        <v>64</v>
      </c>
      <c r="C35" s="595" t="s">
        <v>16</v>
      </c>
      <c r="D35" s="595" t="s">
        <v>73</v>
      </c>
      <c r="E35" s="595" t="s">
        <v>70</v>
      </c>
      <c r="F35" s="595" t="s">
        <v>74</v>
      </c>
      <c r="G35" s="7" t="s">
        <v>72</v>
      </c>
      <c r="H35" s="7" t="s">
        <v>186</v>
      </c>
      <c r="I35" s="20"/>
      <c r="J35" s="7">
        <v>1</v>
      </c>
      <c r="K35" s="7">
        <v>1</v>
      </c>
      <c r="L35" s="7">
        <v>1</v>
      </c>
      <c r="M35" s="7">
        <v>1</v>
      </c>
      <c r="N35" s="51">
        <v>1</v>
      </c>
      <c r="O35" s="42">
        <f t="shared" ref="O35:O41" si="2">SUM(J35:N35)</f>
        <v>5</v>
      </c>
      <c r="P35" s="56" t="s">
        <v>465</v>
      </c>
      <c r="Q35" s="42"/>
      <c r="R35" s="42"/>
      <c r="S35" s="62" t="s">
        <v>264</v>
      </c>
      <c r="T35" s="56" t="s">
        <v>260</v>
      </c>
      <c r="U35" s="42"/>
      <c r="V35" s="42"/>
      <c r="W35" s="42"/>
      <c r="X35" s="42"/>
      <c r="Y35" s="42"/>
      <c r="Z35" s="42"/>
      <c r="AA35" s="42"/>
    </row>
    <row r="36" spans="1:27" ht="15" thickBot="1" x14ac:dyDescent="0.4">
      <c r="A36" s="589"/>
      <c r="B36" s="589"/>
      <c r="C36" s="589"/>
      <c r="D36" s="589"/>
      <c r="E36" s="589"/>
      <c r="F36" s="589"/>
      <c r="G36" s="7" t="s">
        <v>219</v>
      </c>
      <c r="H36" s="7" t="s">
        <v>224</v>
      </c>
      <c r="I36" s="20"/>
      <c r="J36" s="3" t="s">
        <v>210</v>
      </c>
      <c r="K36" s="3" t="s">
        <v>210</v>
      </c>
      <c r="L36" s="3" t="s">
        <v>210</v>
      </c>
      <c r="M36" s="3" t="s">
        <v>210</v>
      </c>
      <c r="N36" s="48" t="s">
        <v>210</v>
      </c>
      <c r="O36" s="42">
        <f t="shared" si="2"/>
        <v>0</v>
      </c>
      <c r="P36" s="56" t="s">
        <v>468</v>
      </c>
      <c r="Q36" s="42"/>
      <c r="R36" s="42"/>
      <c r="S36" s="62"/>
      <c r="T36" s="56" t="s">
        <v>261</v>
      </c>
      <c r="U36" s="42"/>
      <c r="V36" s="42"/>
      <c r="W36" s="42"/>
      <c r="X36" s="42"/>
      <c r="Y36" s="42"/>
      <c r="Z36" s="42"/>
      <c r="AA36" s="42"/>
    </row>
    <row r="37" spans="1:27" ht="15" thickBot="1" x14ac:dyDescent="0.4">
      <c r="A37" s="589"/>
      <c r="B37" s="589"/>
      <c r="C37" s="589"/>
      <c r="D37" s="589"/>
      <c r="E37" s="589"/>
      <c r="F37" s="589"/>
      <c r="G37" s="7" t="s">
        <v>467</v>
      </c>
      <c r="H37" s="7" t="s">
        <v>225</v>
      </c>
      <c r="I37" s="20"/>
      <c r="J37" s="3" t="s">
        <v>210</v>
      </c>
      <c r="K37" s="3" t="s">
        <v>210</v>
      </c>
      <c r="L37" s="3" t="s">
        <v>210</v>
      </c>
      <c r="M37" s="3" t="s">
        <v>210</v>
      </c>
      <c r="N37" s="48" t="s">
        <v>210</v>
      </c>
      <c r="O37" s="42">
        <f>SUM(J37:N37)</f>
        <v>0</v>
      </c>
      <c r="P37" s="56" t="s">
        <v>469</v>
      </c>
      <c r="Q37" s="42"/>
      <c r="R37" s="42"/>
      <c r="S37" s="62"/>
      <c r="T37" s="56"/>
      <c r="U37" s="42"/>
      <c r="V37" s="42"/>
      <c r="W37" s="42"/>
      <c r="X37" s="42"/>
      <c r="Y37" s="42"/>
      <c r="Z37" s="42"/>
      <c r="AA37" s="42"/>
    </row>
    <row r="38" spans="1:27" ht="15" thickBot="1" x14ac:dyDescent="0.4">
      <c r="A38" s="589"/>
      <c r="B38" s="589"/>
      <c r="C38" s="589"/>
      <c r="D38" s="589"/>
      <c r="E38" s="589"/>
      <c r="F38" s="589"/>
      <c r="G38" s="7" t="s">
        <v>220</v>
      </c>
      <c r="H38" s="7" t="s">
        <v>225</v>
      </c>
      <c r="I38" s="20"/>
      <c r="J38" s="3" t="s">
        <v>210</v>
      </c>
      <c r="K38" s="3" t="s">
        <v>210</v>
      </c>
      <c r="L38" s="3" t="s">
        <v>210</v>
      </c>
      <c r="M38" s="3" t="s">
        <v>210</v>
      </c>
      <c r="N38" s="48" t="s">
        <v>210</v>
      </c>
      <c r="O38" s="42">
        <f t="shared" si="2"/>
        <v>0</v>
      </c>
      <c r="P38" s="56" t="s">
        <v>470</v>
      </c>
      <c r="Q38" s="42"/>
      <c r="R38" s="42"/>
      <c r="S38" s="62"/>
      <c r="T38" s="56" t="s">
        <v>261</v>
      </c>
      <c r="U38" s="42"/>
      <c r="V38" s="42"/>
      <c r="W38" s="42"/>
      <c r="X38" s="42"/>
      <c r="Y38" s="42"/>
      <c r="Z38" s="42"/>
      <c r="AA38" s="42"/>
    </row>
    <row r="39" spans="1:27" ht="15" thickBot="1" x14ac:dyDescent="0.4">
      <c r="A39" s="589"/>
      <c r="B39" s="589"/>
      <c r="C39" s="589"/>
      <c r="D39" s="589"/>
      <c r="E39" s="589"/>
      <c r="F39" s="589"/>
      <c r="G39" s="7" t="s">
        <v>221</v>
      </c>
      <c r="H39" s="7" t="s">
        <v>224</v>
      </c>
      <c r="I39" s="20"/>
      <c r="J39" s="3" t="s">
        <v>210</v>
      </c>
      <c r="K39" s="3" t="s">
        <v>210</v>
      </c>
      <c r="L39" s="3" t="s">
        <v>210</v>
      </c>
      <c r="M39" s="3" t="s">
        <v>210</v>
      </c>
      <c r="N39" s="48" t="s">
        <v>210</v>
      </c>
      <c r="O39" s="42">
        <f t="shared" si="2"/>
        <v>0</v>
      </c>
      <c r="P39" s="56" t="s">
        <v>471</v>
      </c>
      <c r="Q39" s="42"/>
      <c r="R39" s="42"/>
      <c r="S39" s="62"/>
      <c r="T39" s="56" t="s">
        <v>261</v>
      </c>
      <c r="U39" s="42"/>
      <c r="V39" s="42"/>
      <c r="W39" s="42"/>
      <c r="X39" s="42"/>
      <c r="Y39" s="42"/>
      <c r="Z39" s="42"/>
      <c r="AA39" s="42"/>
    </row>
    <row r="40" spans="1:27" ht="15" thickBot="1" x14ac:dyDescent="0.4">
      <c r="A40" s="589"/>
      <c r="B40" s="589"/>
      <c r="C40" s="589"/>
      <c r="D40" s="589"/>
      <c r="E40" s="589"/>
      <c r="F40" s="589"/>
      <c r="G40" s="7" t="s">
        <v>222</v>
      </c>
      <c r="H40" s="7" t="s">
        <v>224</v>
      </c>
      <c r="I40" s="20"/>
      <c r="J40" s="3" t="s">
        <v>210</v>
      </c>
      <c r="K40" s="3" t="s">
        <v>210</v>
      </c>
      <c r="L40" s="3" t="s">
        <v>210</v>
      </c>
      <c r="M40" s="3" t="s">
        <v>210</v>
      </c>
      <c r="N40" s="48" t="s">
        <v>210</v>
      </c>
      <c r="O40" s="42">
        <f t="shared" si="2"/>
        <v>0</v>
      </c>
      <c r="P40" s="56" t="s">
        <v>472</v>
      </c>
      <c r="Q40" s="42"/>
      <c r="R40" s="42"/>
      <c r="S40" s="62"/>
      <c r="T40" s="56" t="s">
        <v>261</v>
      </c>
      <c r="U40" s="42"/>
      <c r="V40" s="42"/>
      <c r="W40" s="42"/>
      <c r="X40" s="42"/>
      <c r="Y40" s="42"/>
      <c r="Z40" s="42"/>
      <c r="AA40" s="42"/>
    </row>
    <row r="41" spans="1:27" ht="15" thickBot="1" x14ac:dyDescent="0.4">
      <c r="A41" s="589"/>
      <c r="B41" s="589"/>
      <c r="C41" s="589"/>
      <c r="D41" s="589"/>
      <c r="E41" s="589"/>
      <c r="F41" s="589"/>
      <c r="G41" s="7" t="s">
        <v>223</v>
      </c>
      <c r="H41" s="7" t="s">
        <v>226</v>
      </c>
      <c r="I41" s="20"/>
      <c r="J41" s="3" t="s">
        <v>210</v>
      </c>
      <c r="K41" s="3" t="s">
        <v>210</v>
      </c>
      <c r="L41" s="3" t="s">
        <v>210</v>
      </c>
      <c r="M41" s="3" t="s">
        <v>210</v>
      </c>
      <c r="N41" s="48" t="s">
        <v>210</v>
      </c>
      <c r="O41" s="42">
        <f t="shared" si="2"/>
        <v>0</v>
      </c>
      <c r="P41" s="56" t="s">
        <v>466</v>
      </c>
      <c r="Q41" s="42"/>
      <c r="R41" s="42"/>
      <c r="S41" s="62"/>
      <c r="T41" s="56" t="s">
        <v>261</v>
      </c>
      <c r="U41" s="42"/>
      <c r="V41" s="42"/>
      <c r="W41" s="42"/>
      <c r="X41" s="42"/>
      <c r="Y41" s="42"/>
      <c r="Z41" s="42"/>
      <c r="AA41" s="42"/>
    </row>
    <row r="42" spans="1:27" ht="15" thickBot="1" x14ac:dyDescent="0.4">
      <c r="A42" s="588"/>
      <c r="B42" s="588"/>
      <c r="C42" s="588"/>
      <c r="D42" s="588"/>
      <c r="E42" s="588"/>
      <c r="F42" s="588"/>
      <c r="G42" s="7" t="s">
        <v>263</v>
      </c>
      <c r="H42" s="7"/>
      <c r="I42" s="20"/>
      <c r="J42" s="3"/>
      <c r="K42" s="3"/>
      <c r="L42" s="3"/>
      <c r="M42" s="3"/>
      <c r="N42" s="48"/>
      <c r="O42" s="42"/>
      <c r="P42" s="56" t="s">
        <v>473</v>
      </c>
      <c r="Q42" s="42"/>
      <c r="R42" s="42"/>
      <c r="S42" s="62"/>
      <c r="T42" s="56" t="s">
        <v>260</v>
      </c>
      <c r="U42" s="42"/>
      <c r="V42" s="42"/>
      <c r="W42" s="42"/>
      <c r="X42" s="42"/>
      <c r="Y42" s="42"/>
      <c r="Z42" s="42"/>
      <c r="AA42" s="42"/>
    </row>
    <row r="43" spans="1:27" ht="26.5" thickBot="1" x14ac:dyDescent="0.4">
      <c r="A43" s="17" t="s">
        <v>174</v>
      </c>
      <c r="B43" s="6" t="s">
        <v>64</v>
      </c>
      <c r="C43" s="18" t="s">
        <v>16</v>
      </c>
      <c r="D43" s="18" t="s">
        <v>75</v>
      </c>
      <c r="E43" s="6" t="s">
        <v>70</v>
      </c>
      <c r="F43" s="6" t="s">
        <v>76</v>
      </c>
      <c r="G43" s="6" t="s">
        <v>77</v>
      </c>
      <c r="H43" s="6" t="s">
        <v>215</v>
      </c>
      <c r="I43" s="18"/>
      <c r="J43" s="6">
        <v>1</v>
      </c>
      <c r="K43" s="6">
        <v>0</v>
      </c>
      <c r="L43" s="6">
        <v>1</v>
      </c>
      <c r="M43" s="6">
        <v>0</v>
      </c>
      <c r="N43" s="52">
        <v>1</v>
      </c>
      <c r="O43" s="41">
        <f>SUM(J43:N43)</f>
        <v>3</v>
      </c>
      <c r="P43" s="57" t="s">
        <v>431</v>
      </c>
      <c r="Q43" s="41"/>
      <c r="R43" s="41"/>
      <c r="S43" s="59" t="s">
        <v>264</v>
      </c>
      <c r="T43" s="57" t="s">
        <v>262</v>
      </c>
      <c r="U43" s="41"/>
      <c r="V43" s="41"/>
      <c r="W43" s="41"/>
      <c r="X43" s="41"/>
      <c r="Y43" s="41"/>
      <c r="Z43" s="41"/>
      <c r="AA43" s="41"/>
    </row>
    <row r="44" spans="1:27" ht="52.5" thickBot="1" x14ac:dyDescent="0.4">
      <c r="A44" s="595" t="s">
        <v>181</v>
      </c>
      <c r="B44" s="595" t="s">
        <v>64</v>
      </c>
      <c r="C44" s="595" t="s">
        <v>20</v>
      </c>
      <c r="D44" s="595" t="s">
        <v>78</v>
      </c>
      <c r="E44" s="595" t="s">
        <v>70</v>
      </c>
      <c r="F44" s="595" t="s">
        <v>79</v>
      </c>
      <c r="G44" s="595" t="s">
        <v>72</v>
      </c>
      <c r="H44" s="7" t="s">
        <v>186</v>
      </c>
      <c r="I44" s="20"/>
      <c r="J44" s="7">
        <v>1</v>
      </c>
      <c r="K44" s="7">
        <v>1</v>
      </c>
      <c r="L44" s="7">
        <v>1</v>
      </c>
      <c r="M44" s="7">
        <v>1</v>
      </c>
      <c r="N44" s="51">
        <v>1</v>
      </c>
      <c r="O44" s="42">
        <f>SUM(J44:N44)</f>
        <v>5</v>
      </c>
      <c r="P44" s="56" t="s">
        <v>475</v>
      </c>
      <c r="Q44" s="42"/>
      <c r="R44" s="42"/>
      <c r="S44" s="62" t="s">
        <v>265</v>
      </c>
      <c r="T44" s="56" t="s">
        <v>260</v>
      </c>
      <c r="U44" s="42"/>
      <c r="V44" s="42"/>
      <c r="W44" s="42"/>
      <c r="X44" s="42"/>
      <c r="Y44" s="42"/>
      <c r="Z44" s="42"/>
      <c r="AA44" s="42"/>
    </row>
    <row r="45" spans="1:27" ht="52.5" thickBot="1" x14ac:dyDescent="0.4">
      <c r="A45" s="588"/>
      <c r="B45" s="588"/>
      <c r="C45" s="588"/>
      <c r="D45" s="588"/>
      <c r="E45" s="588"/>
      <c r="F45" s="588"/>
      <c r="G45" s="588"/>
      <c r="H45" s="7" t="s">
        <v>266</v>
      </c>
      <c r="I45" s="20"/>
      <c r="J45" s="7"/>
      <c r="K45" s="7"/>
      <c r="L45" s="7"/>
      <c r="M45" s="7"/>
      <c r="N45" s="51"/>
      <c r="O45" s="42"/>
      <c r="P45" s="56" t="s">
        <v>474</v>
      </c>
      <c r="Q45" s="42"/>
      <c r="R45" s="42"/>
      <c r="S45" s="62" t="s">
        <v>267</v>
      </c>
      <c r="T45" s="56" t="s">
        <v>260</v>
      </c>
      <c r="U45" s="42"/>
      <c r="V45" s="42"/>
      <c r="W45" s="42"/>
      <c r="X45" s="42"/>
      <c r="Y45" s="42"/>
      <c r="Z45" s="42"/>
      <c r="AA45" s="42"/>
    </row>
    <row r="46" spans="1:27" ht="65.5" thickBot="1" x14ac:dyDescent="0.4">
      <c r="A46" s="17" t="s">
        <v>172</v>
      </c>
      <c r="B46" s="6" t="s">
        <v>64</v>
      </c>
      <c r="C46" s="18" t="s">
        <v>80</v>
      </c>
      <c r="D46" s="18" t="s">
        <v>81</v>
      </c>
      <c r="E46" s="6" t="s">
        <v>70</v>
      </c>
      <c r="F46" s="6" t="s">
        <v>82</v>
      </c>
      <c r="G46" s="4" t="s">
        <v>83</v>
      </c>
      <c r="H46" s="4" t="s">
        <v>227</v>
      </c>
      <c r="I46" s="14"/>
      <c r="J46" s="4" t="s">
        <v>210</v>
      </c>
      <c r="K46" s="4" t="s">
        <v>210</v>
      </c>
      <c r="L46" s="4" t="s">
        <v>210</v>
      </c>
      <c r="M46" s="4" t="s">
        <v>210</v>
      </c>
      <c r="N46" s="47" t="s">
        <v>210</v>
      </c>
      <c r="O46" s="41">
        <f>SUM(J46:N46)</f>
        <v>0</v>
      </c>
      <c r="P46" s="57" t="s">
        <v>432</v>
      </c>
      <c r="Q46" s="41"/>
      <c r="R46" s="41"/>
      <c r="S46" s="59" t="s">
        <v>268</v>
      </c>
      <c r="T46" s="57" t="s">
        <v>260</v>
      </c>
      <c r="U46" s="41"/>
      <c r="V46" s="41"/>
      <c r="W46" s="41"/>
      <c r="X46" s="41"/>
      <c r="Y46" s="41"/>
      <c r="Z46" s="41"/>
      <c r="AA46" s="41"/>
    </row>
    <row r="47" spans="1:27" ht="26.5" thickBot="1" x14ac:dyDescent="0.4">
      <c r="A47" s="19" t="s">
        <v>182</v>
      </c>
      <c r="B47" s="7" t="s">
        <v>64</v>
      </c>
      <c r="C47" s="20" t="s">
        <v>24</v>
      </c>
      <c r="D47" s="20" t="s">
        <v>85</v>
      </c>
      <c r="E47" s="7" t="s">
        <v>70</v>
      </c>
      <c r="F47" s="7" t="s">
        <v>86</v>
      </c>
      <c r="G47" s="7" t="s">
        <v>72</v>
      </c>
      <c r="H47" s="7" t="s">
        <v>186</v>
      </c>
      <c r="I47" s="20"/>
      <c r="J47" s="7">
        <v>1</v>
      </c>
      <c r="K47" s="7">
        <v>1</v>
      </c>
      <c r="L47" s="7">
        <v>1</v>
      </c>
      <c r="M47" s="7">
        <v>1</v>
      </c>
      <c r="N47" s="51">
        <v>1</v>
      </c>
      <c r="O47" s="42">
        <f>SUM(J47:N47)</f>
        <v>5</v>
      </c>
      <c r="P47" s="56" t="s">
        <v>476</v>
      </c>
      <c r="Q47" s="42"/>
      <c r="R47" s="42"/>
      <c r="S47" s="62" t="s">
        <v>264</v>
      </c>
      <c r="T47" s="56" t="s">
        <v>269</v>
      </c>
      <c r="U47" s="42"/>
      <c r="V47" s="42"/>
      <c r="W47" s="42"/>
      <c r="X47" s="42"/>
      <c r="Y47" s="42"/>
      <c r="Z47" s="42"/>
      <c r="AA47" s="42"/>
    </row>
    <row r="48" spans="1:27" ht="39.5" thickBot="1" x14ac:dyDescent="0.4">
      <c r="A48" s="19"/>
      <c r="B48" s="7"/>
      <c r="C48" s="20"/>
      <c r="D48" s="20"/>
      <c r="E48" s="7"/>
      <c r="F48" s="7"/>
      <c r="G48" s="7"/>
      <c r="H48" s="7" t="s">
        <v>270</v>
      </c>
      <c r="I48" s="20"/>
      <c r="J48" s="7"/>
      <c r="K48" s="7"/>
      <c r="L48" s="7"/>
      <c r="M48" s="7"/>
      <c r="N48" s="51"/>
      <c r="O48" s="42"/>
      <c r="P48" s="56" t="s">
        <v>477</v>
      </c>
      <c r="Q48" s="42"/>
      <c r="R48" s="42"/>
      <c r="S48" s="62" t="s">
        <v>324</v>
      </c>
      <c r="T48" s="56" t="s">
        <v>260</v>
      </c>
      <c r="U48" s="42"/>
      <c r="V48" s="42"/>
      <c r="W48" s="42"/>
      <c r="X48" s="42"/>
      <c r="Y48" s="42"/>
      <c r="Z48" s="42"/>
      <c r="AA48" s="42"/>
    </row>
    <row r="49" spans="1:27" ht="65.5" thickBot="1" x14ac:dyDescent="0.4">
      <c r="A49" s="17" t="s">
        <v>183</v>
      </c>
      <c r="B49" s="6" t="s">
        <v>64</v>
      </c>
      <c r="C49" s="18" t="s">
        <v>12</v>
      </c>
      <c r="D49" s="18" t="s">
        <v>88</v>
      </c>
      <c r="E49" s="6" t="s">
        <v>89</v>
      </c>
      <c r="F49" s="6" t="s">
        <v>90</v>
      </c>
      <c r="G49" s="6" t="s">
        <v>91</v>
      </c>
      <c r="H49" s="6" t="s">
        <v>186</v>
      </c>
      <c r="I49" s="18"/>
      <c r="J49" s="4">
        <v>1</v>
      </c>
      <c r="K49" s="4">
        <v>1</v>
      </c>
      <c r="L49" s="4">
        <v>1</v>
      </c>
      <c r="M49" s="4">
        <v>1</v>
      </c>
      <c r="N49" s="47">
        <v>1</v>
      </c>
      <c r="O49" s="41">
        <f>SUM(J49:N49)</f>
        <v>5</v>
      </c>
      <c r="P49" s="57" t="s">
        <v>433</v>
      </c>
      <c r="Q49" s="41"/>
      <c r="R49" s="41"/>
      <c r="S49" s="59" t="s">
        <v>271</v>
      </c>
      <c r="T49" s="57" t="s">
        <v>260</v>
      </c>
      <c r="U49" s="41"/>
      <c r="V49" s="41"/>
      <c r="W49" s="41"/>
      <c r="X49" s="41"/>
      <c r="Y49" s="41"/>
      <c r="Z49" s="41"/>
      <c r="AA49" s="41"/>
    </row>
    <row r="50" spans="1:27" ht="39.5" thickBot="1" x14ac:dyDescent="0.4">
      <c r="A50" s="15" t="s">
        <v>177</v>
      </c>
      <c r="B50" s="3" t="s">
        <v>64</v>
      </c>
      <c r="C50" s="12" t="s">
        <v>16</v>
      </c>
      <c r="D50" s="12" t="s">
        <v>92</v>
      </c>
      <c r="E50" s="3" t="s">
        <v>10</v>
      </c>
      <c r="F50" s="3" t="s">
        <v>93</v>
      </c>
      <c r="G50" s="3" t="s">
        <v>94</v>
      </c>
      <c r="H50" s="3" t="s">
        <v>228</v>
      </c>
      <c r="I50" s="12"/>
      <c r="J50" s="3" t="s">
        <v>210</v>
      </c>
      <c r="K50" s="3" t="s">
        <v>210</v>
      </c>
      <c r="L50" s="3" t="s">
        <v>210</v>
      </c>
      <c r="M50" s="3" t="s">
        <v>210</v>
      </c>
      <c r="N50" s="48" t="s">
        <v>210</v>
      </c>
      <c r="O50" s="42">
        <f>SUM(J50:N50)</f>
        <v>0</v>
      </c>
      <c r="P50" s="56" t="s">
        <v>434</v>
      </c>
      <c r="Q50" s="42"/>
      <c r="R50" s="42"/>
      <c r="S50" s="62" t="s">
        <v>273</v>
      </c>
      <c r="T50" s="56" t="s">
        <v>272</v>
      </c>
      <c r="U50" s="42"/>
      <c r="V50" s="42"/>
      <c r="W50" s="42"/>
      <c r="X50" s="42"/>
      <c r="Y50" s="42"/>
      <c r="Z50" s="42"/>
      <c r="AA50" s="42"/>
    </row>
    <row r="51" spans="1:27" ht="39.5" thickBot="1" x14ac:dyDescent="0.4">
      <c r="A51" s="21" t="s">
        <v>170</v>
      </c>
      <c r="B51" s="4" t="s">
        <v>64</v>
      </c>
      <c r="C51" s="14" t="s">
        <v>95</v>
      </c>
      <c r="D51" s="14" t="s">
        <v>96</v>
      </c>
      <c r="E51" s="4" t="s">
        <v>97</v>
      </c>
      <c r="F51" s="4" t="s">
        <v>98</v>
      </c>
      <c r="G51" s="4" t="s">
        <v>99</v>
      </c>
      <c r="H51" s="4" t="s">
        <v>198</v>
      </c>
      <c r="I51" s="14"/>
      <c r="J51" s="4">
        <v>0</v>
      </c>
      <c r="K51" s="4">
        <v>1</v>
      </c>
      <c r="L51" s="4">
        <v>0</v>
      </c>
      <c r="M51" s="4">
        <v>1</v>
      </c>
      <c r="N51" s="47">
        <v>0</v>
      </c>
      <c r="O51" s="41">
        <f>SUM(J51:N51)</f>
        <v>2</v>
      </c>
      <c r="P51" s="57" t="s">
        <v>435</v>
      </c>
      <c r="Q51" s="41"/>
      <c r="R51" s="41"/>
      <c r="S51" s="59" t="s">
        <v>275</v>
      </c>
      <c r="T51" s="57" t="s">
        <v>274</v>
      </c>
      <c r="U51" s="41"/>
      <c r="V51" s="41"/>
      <c r="W51" s="41"/>
      <c r="X51" s="41"/>
      <c r="Y51" s="41"/>
      <c r="Z51" s="41"/>
      <c r="AA51" s="41"/>
    </row>
    <row r="52" spans="1:27" ht="26.5" thickBot="1" x14ac:dyDescent="0.4">
      <c r="A52" s="22" t="s">
        <v>100</v>
      </c>
      <c r="B52" s="5" t="s">
        <v>101</v>
      </c>
      <c r="C52" s="16" t="s">
        <v>65</v>
      </c>
      <c r="D52" s="16" t="s">
        <v>67</v>
      </c>
      <c r="E52" s="5" t="s">
        <v>67</v>
      </c>
      <c r="F52" s="45" t="s">
        <v>102</v>
      </c>
      <c r="G52" s="45"/>
      <c r="H52" s="45"/>
      <c r="I52" s="45"/>
      <c r="J52" s="45"/>
      <c r="K52" s="45"/>
      <c r="L52" s="45"/>
      <c r="M52" s="45"/>
      <c r="N52" s="45"/>
      <c r="O52" s="50"/>
      <c r="P52" s="55"/>
      <c r="Q52" s="50"/>
      <c r="R52" s="50"/>
      <c r="S52" s="61"/>
      <c r="T52" s="55"/>
      <c r="U52" s="50"/>
      <c r="V52" s="50"/>
      <c r="W52" s="50"/>
      <c r="X52" s="50"/>
      <c r="Y52" s="50"/>
      <c r="Z52" s="50"/>
      <c r="AA52" s="50"/>
    </row>
    <row r="53" spans="1:27" ht="78.5" thickBot="1" x14ac:dyDescent="0.4">
      <c r="A53" s="13" t="s">
        <v>100</v>
      </c>
      <c r="B53" s="6" t="s">
        <v>103</v>
      </c>
      <c r="C53" s="14" t="s">
        <v>16</v>
      </c>
      <c r="D53" s="14" t="s">
        <v>104</v>
      </c>
      <c r="E53" s="4" t="s">
        <v>37</v>
      </c>
      <c r="F53" s="4" t="s">
        <v>105</v>
      </c>
      <c r="G53" s="4" t="s">
        <v>106</v>
      </c>
      <c r="H53" s="4" t="s">
        <v>186</v>
      </c>
      <c r="I53" s="14"/>
      <c r="J53" s="4">
        <v>1</v>
      </c>
      <c r="K53" s="4">
        <v>1</v>
      </c>
      <c r="L53" s="4">
        <v>1</v>
      </c>
      <c r="M53" s="4">
        <v>1</v>
      </c>
      <c r="N53" s="47">
        <v>1</v>
      </c>
      <c r="O53" s="41">
        <f>SUM(J53:N53)</f>
        <v>5</v>
      </c>
      <c r="P53" s="57" t="s">
        <v>483</v>
      </c>
      <c r="Q53" s="41"/>
      <c r="R53" s="41"/>
      <c r="S53" s="59" t="s">
        <v>276</v>
      </c>
      <c r="T53" s="57" t="s">
        <v>277</v>
      </c>
      <c r="U53" s="41"/>
      <c r="V53" s="41"/>
      <c r="W53" s="41"/>
      <c r="X53" s="41"/>
      <c r="Y53" s="41"/>
      <c r="Z53" s="41"/>
      <c r="AA53" s="41"/>
    </row>
    <row r="54" spans="1:27" ht="39.5" thickBot="1" x14ac:dyDescent="0.4">
      <c r="A54" s="15">
        <v>1</v>
      </c>
      <c r="B54" s="7" t="s">
        <v>103</v>
      </c>
      <c r="C54" s="12" t="s">
        <v>20</v>
      </c>
      <c r="D54" s="12" t="s">
        <v>107</v>
      </c>
      <c r="E54" s="3" t="s">
        <v>10</v>
      </c>
      <c r="F54" s="3" t="s">
        <v>108</v>
      </c>
      <c r="G54" s="3" t="s">
        <v>109</v>
      </c>
      <c r="H54" s="3" t="s">
        <v>186</v>
      </c>
      <c r="I54" s="12"/>
      <c r="J54" s="3">
        <v>1</v>
      </c>
      <c r="K54" s="3">
        <v>1</v>
      </c>
      <c r="L54" s="3">
        <v>1</v>
      </c>
      <c r="M54" s="3">
        <v>1</v>
      </c>
      <c r="N54" s="48">
        <v>1</v>
      </c>
      <c r="O54" s="42">
        <f>SUM(J54:N54)</f>
        <v>5</v>
      </c>
      <c r="P54" s="56" t="s">
        <v>484</v>
      </c>
      <c r="Q54" s="42"/>
      <c r="R54" s="42"/>
      <c r="S54" s="62" t="s">
        <v>278</v>
      </c>
      <c r="T54" s="56" t="s">
        <v>279</v>
      </c>
      <c r="U54" s="42"/>
      <c r="V54" s="42"/>
      <c r="W54" s="42"/>
      <c r="X54" s="42"/>
      <c r="Y54" s="42"/>
      <c r="Z54" s="42"/>
      <c r="AA54" s="42"/>
    </row>
    <row r="55" spans="1:27" ht="65.5" thickBot="1" x14ac:dyDescent="0.4">
      <c r="A55" s="13" t="s">
        <v>87</v>
      </c>
      <c r="B55" s="6" t="s">
        <v>103</v>
      </c>
      <c r="C55" s="14" t="s">
        <v>12</v>
      </c>
      <c r="D55" s="14" t="s">
        <v>110</v>
      </c>
      <c r="E55" s="4" t="s">
        <v>111</v>
      </c>
      <c r="F55" s="4" t="s">
        <v>112</v>
      </c>
      <c r="G55" s="4" t="s">
        <v>113</v>
      </c>
      <c r="H55" s="4" t="s">
        <v>187</v>
      </c>
      <c r="I55" s="14"/>
      <c r="J55" s="4">
        <v>1</v>
      </c>
      <c r="K55" s="4">
        <v>0</v>
      </c>
      <c r="L55" s="4">
        <v>1</v>
      </c>
      <c r="M55" s="4">
        <v>0</v>
      </c>
      <c r="N55" s="47">
        <v>1</v>
      </c>
      <c r="O55" s="41">
        <f>SUM(J55:N55)</f>
        <v>3</v>
      </c>
      <c r="P55" s="57" t="s">
        <v>485</v>
      </c>
      <c r="Q55" s="41"/>
      <c r="R55" s="41"/>
      <c r="S55" s="59" t="s">
        <v>281</v>
      </c>
      <c r="T55" s="57" t="s">
        <v>280</v>
      </c>
      <c r="U55" s="41"/>
      <c r="V55" s="41"/>
      <c r="W55" s="41"/>
      <c r="X55" s="41"/>
      <c r="Y55" s="41"/>
      <c r="Z55" s="41"/>
      <c r="AA55" s="41"/>
    </row>
    <row r="56" spans="1:27" ht="52.5" thickBot="1" x14ac:dyDescent="0.4">
      <c r="A56" s="15">
        <v>1</v>
      </c>
      <c r="B56" s="7" t="s">
        <v>103</v>
      </c>
      <c r="C56" s="12" t="s">
        <v>24</v>
      </c>
      <c r="D56" s="12" t="s">
        <v>114</v>
      </c>
      <c r="E56" s="3" t="s">
        <v>10</v>
      </c>
      <c r="F56" s="3" t="s">
        <v>115</v>
      </c>
      <c r="G56" s="3" t="s">
        <v>109</v>
      </c>
      <c r="H56" s="3" t="s">
        <v>186</v>
      </c>
      <c r="I56" s="12"/>
      <c r="J56" s="3">
        <v>1</v>
      </c>
      <c r="K56" s="3">
        <v>1</v>
      </c>
      <c r="L56" s="3">
        <v>1</v>
      </c>
      <c r="M56" s="3">
        <v>1</v>
      </c>
      <c r="N56" s="48">
        <v>1</v>
      </c>
      <c r="O56" s="42">
        <f>SUM(J56:N56)</f>
        <v>5</v>
      </c>
      <c r="P56" s="56" t="s">
        <v>486</v>
      </c>
      <c r="Q56" s="42"/>
      <c r="R56" s="42"/>
      <c r="S56" s="62" t="s">
        <v>264</v>
      </c>
      <c r="T56" s="56" t="s">
        <v>282</v>
      </c>
      <c r="U56" s="42"/>
      <c r="V56" s="42"/>
      <c r="W56" s="42"/>
      <c r="X56" s="42"/>
      <c r="Y56" s="42"/>
      <c r="Z56" s="42"/>
      <c r="AA56" s="42"/>
    </row>
    <row r="57" spans="1:27" ht="26.5" thickBot="1" x14ac:dyDescent="0.4">
      <c r="A57" s="25" t="s">
        <v>170</v>
      </c>
      <c r="B57" s="2" t="s">
        <v>116</v>
      </c>
      <c r="C57" s="10" t="s">
        <v>65</v>
      </c>
      <c r="D57" s="10" t="s">
        <v>67</v>
      </c>
      <c r="E57" s="2" t="s">
        <v>66</v>
      </c>
      <c r="F57" s="45" t="s">
        <v>117</v>
      </c>
      <c r="G57" s="45"/>
      <c r="H57" s="45"/>
      <c r="I57" s="45"/>
      <c r="J57" s="45"/>
      <c r="K57" s="45"/>
      <c r="L57" s="45"/>
      <c r="M57" s="45"/>
      <c r="N57" s="45"/>
      <c r="O57" s="50"/>
      <c r="P57" s="55"/>
      <c r="Q57" s="50"/>
      <c r="R57" s="50"/>
      <c r="S57" s="61"/>
      <c r="T57" s="55"/>
      <c r="U57" s="50"/>
      <c r="V57" s="50"/>
      <c r="W57" s="50"/>
      <c r="X57" s="50"/>
      <c r="Y57" s="50"/>
      <c r="Z57" s="50"/>
      <c r="AA57" s="50"/>
    </row>
    <row r="58" spans="1:27" ht="52.5" thickBot="1" x14ac:dyDescent="0.4">
      <c r="A58" s="15" t="s">
        <v>118</v>
      </c>
      <c r="B58" s="3" t="s">
        <v>116</v>
      </c>
      <c r="C58" s="12" t="s">
        <v>119</v>
      </c>
      <c r="D58" s="12" t="s">
        <v>120</v>
      </c>
      <c r="E58" s="7" t="s">
        <v>10</v>
      </c>
      <c r="F58" s="7" t="s">
        <v>121</v>
      </c>
      <c r="G58" s="3" t="s">
        <v>122</v>
      </c>
      <c r="H58" s="3" t="s">
        <v>229</v>
      </c>
      <c r="I58" s="12"/>
      <c r="J58" s="3" t="s">
        <v>210</v>
      </c>
      <c r="K58" s="3" t="s">
        <v>210</v>
      </c>
      <c r="L58" s="3" t="s">
        <v>210</v>
      </c>
      <c r="M58" s="3" t="s">
        <v>210</v>
      </c>
      <c r="N58" s="48" t="s">
        <v>210</v>
      </c>
      <c r="O58" s="42">
        <f>SUM(J58:N58)</f>
        <v>0</v>
      </c>
      <c r="P58" s="56" t="s">
        <v>440</v>
      </c>
      <c r="Q58" s="42"/>
      <c r="R58" s="42"/>
      <c r="S58" s="62" t="s">
        <v>322</v>
      </c>
      <c r="T58" s="56" t="s">
        <v>325</v>
      </c>
      <c r="U58" s="42"/>
      <c r="V58" s="42"/>
      <c r="W58" s="42"/>
      <c r="X58" s="42"/>
      <c r="Y58" s="42"/>
      <c r="Z58" s="42"/>
      <c r="AA58" s="42"/>
    </row>
    <row r="59" spans="1:27" ht="39.5" thickBot="1" x14ac:dyDescent="0.4">
      <c r="A59" s="26" t="s">
        <v>176</v>
      </c>
      <c r="B59" s="4" t="s">
        <v>116</v>
      </c>
      <c r="C59" s="14" t="s">
        <v>80</v>
      </c>
      <c r="D59" s="14" t="s">
        <v>123</v>
      </c>
      <c r="E59" s="4" t="s">
        <v>111</v>
      </c>
      <c r="F59" s="4" t="s">
        <v>98</v>
      </c>
      <c r="G59" s="4" t="s">
        <v>99</v>
      </c>
      <c r="H59" s="4" t="s">
        <v>198</v>
      </c>
      <c r="I59" s="14"/>
      <c r="J59" s="4">
        <v>0</v>
      </c>
      <c r="K59" s="4">
        <v>1</v>
      </c>
      <c r="L59" s="4">
        <v>0</v>
      </c>
      <c r="M59" s="4">
        <v>1</v>
      </c>
      <c r="N59" s="47">
        <v>0</v>
      </c>
      <c r="O59" s="41">
        <f>SUM(J59:N59)</f>
        <v>2</v>
      </c>
      <c r="P59" s="57" t="s">
        <v>441</v>
      </c>
      <c r="Q59" s="41"/>
      <c r="R59" s="41"/>
      <c r="S59" s="59" t="s">
        <v>275</v>
      </c>
      <c r="T59" s="57" t="s">
        <v>274</v>
      </c>
      <c r="U59" s="41"/>
      <c r="V59" s="41"/>
      <c r="W59" s="41"/>
      <c r="X59" s="41"/>
      <c r="Y59" s="41"/>
      <c r="Z59" s="41"/>
      <c r="AA59" s="41"/>
    </row>
    <row r="60" spans="1:27" ht="15" thickBot="1" x14ac:dyDescent="0.4">
      <c r="A60" s="587" t="s">
        <v>55</v>
      </c>
      <c r="B60" s="587" t="s">
        <v>116</v>
      </c>
      <c r="C60" s="587" t="s">
        <v>24</v>
      </c>
      <c r="D60" s="587" t="s">
        <v>124</v>
      </c>
      <c r="E60" s="587" t="s">
        <v>125</v>
      </c>
      <c r="F60" s="587" t="s">
        <v>230</v>
      </c>
      <c r="G60" s="587" t="s">
        <v>42</v>
      </c>
      <c r="H60" s="3" t="s">
        <v>186</v>
      </c>
      <c r="I60" s="12"/>
      <c r="J60" s="3">
        <v>1</v>
      </c>
      <c r="K60" s="3">
        <v>1</v>
      </c>
      <c r="L60" s="3">
        <v>1</v>
      </c>
      <c r="M60" s="3">
        <v>1</v>
      </c>
      <c r="N60" s="48">
        <v>1</v>
      </c>
      <c r="O60" s="42">
        <f>SUM(J60:N60)</f>
        <v>5</v>
      </c>
      <c r="P60" s="56" t="s">
        <v>487</v>
      </c>
      <c r="Q60" s="42"/>
      <c r="R60" s="42"/>
      <c r="S60" s="592" t="s">
        <v>333</v>
      </c>
      <c r="T60" s="56" t="s">
        <v>283</v>
      </c>
      <c r="U60" s="42"/>
      <c r="V60" s="42"/>
      <c r="W60" s="42"/>
      <c r="X60" s="42"/>
      <c r="Y60" s="42"/>
      <c r="Z60" s="42"/>
      <c r="AA60" s="42"/>
    </row>
    <row r="61" spans="1:27" ht="15" thickBot="1" x14ac:dyDescent="0.4">
      <c r="A61" s="589"/>
      <c r="B61" s="589"/>
      <c r="C61" s="589"/>
      <c r="D61" s="589"/>
      <c r="E61" s="589"/>
      <c r="F61" s="589"/>
      <c r="G61" s="589"/>
      <c r="H61" s="3" t="s">
        <v>200</v>
      </c>
      <c r="I61" s="12"/>
      <c r="J61" s="3" t="s">
        <v>210</v>
      </c>
      <c r="K61" s="3" t="s">
        <v>210</v>
      </c>
      <c r="L61" s="3" t="s">
        <v>210</v>
      </c>
      <c r="M61" s="3" t="s">
        <v>210</v>
      </c>
      <c r="N61" s="48" t="s">
        <v>210</v>
      </c>
      <c r="O61" s="42">
        <f>SUM(J61:N61)</f>
        <v>0</v>
      </c>
      <c r="P61" s="56" t="s">
        <v>489</v>
      </c>
      <c r="Q61" s="42"/>
      <c r="R61" s="42"/>
      <c r="S61" s="593"/>
      <c r="T61" s="56" t="s">
        <v>283</v>
      </c>
      <c r="U61" s="42"/>
      <c r="V61" s="42"/>
      <c r="W61" s="42"/>
      <c r="X61" s="42"/>
      <c r="Y61" s="42"/>
      <c r="Z61" s="42"/>
      <c r="AA61" s="42"/>
    </row>
    <row r="62" spans="1:27" ht="15" thickBot="1" x14ac:dyDescent="0.4">
      <c r="A62" s="588"/>
      <c r="B62" s="588"/>
      <c r="C62" s="588"/>
      <c r="D62" s="588"/>
      <c r="E62" s="588"/>
      <c r="F62" s="588"/>
      <c r="G62" s="588"/>
      <c r="H62" s="3" t="s">
        <v>203</v>
      </c>
      <c r="I62" s="12"/>
      <c r="J62" s="3" t="s">
        <v>210</v>
      </c>
      <c r="K62" s="3" t="s">
        <v>210</v>
      </c>
      <c r="L62" s="3" t="s">
        <v>210</v>
      </c>
      <c r="M62" s="3" t="s">
        <v>210</v>
      </c>
      <c r="N62" s="48" t="s">
        <v>210</v>
      </c>
      <c r="O62" s="42">
        <f>SUM(J62:N62)</f>
        <v>0</v>
      </c>
      <c r="P62" s="56" t="s">
        <v>488</v>
      </c>
      <c r="Q62" s="42"/>
      <c r="R62" s="42"/>
      <c r="S62" s="594"/>
      <c r="T62" s="56" t="s">
        <v>283</v>
      </c>
      <c r="U62" s="42"/>
      <c r="V62" s="42"/>
      <c r="W62" s="42"/>
      <c r="X62" s="42"/>
      <c r="Y62" s="42"/>
      <c r="Z62" s="42"/>
      <c r="AA62" s="42"/>
    </row>
    <row r="63" spans="1:27" ht="26.5" thickBot="1" x14ac:dyDescent="0.4">
      <c r="A63" s="25" t="s">
        <v>170</v>
      </c>
      <c r="B63" s="2" t="s">
        <v>126</v>
      </c>
      <c r="C63" s="10" t="s">
        <v>65</v>
      </c>
      <c r="D63" s="10" t="s">
        <v>67</v>
      </c>
      <c r="E63" s="2" t="s">
        <v>67</v>
      </c>
      <c r="F63" s="45" t="s">
        <v>127</v>
      </c>
      <c r="G63" s="45"/>
      <c r="H63" s="45"/>
      <c r="I63" s="45"/>
      <c r="J63" s="45"/>
      <c r="K63" s="45"/>
      <c r="L63" s="45"/>
      <c r="M63" s="45"/>
      <c r="N63" s="45"/>
      <c r="O63" s="50"/>
      <c r="P63" s="55"/>
      <c r="Q63" s="50"/>
      <c r="R63" s="50"/>
      <c r="S63" s="61"/>
      <c r="T63" s="55"/>
      <c r="U63" s="50"/>
      <c r="V63" s="50"/>
      <c r="W63" s="50"/>
      <c r="X63" s="50"/>
      <c r="Y63" s="50"/>
      <c r="Z63" s="50"/>
      <c r="AA63" s="50"/>
    </row>
    <row r="64" spans="1:27" ht="39.5" thickBot="1" x14ac:dyDescent="0.4">
      <c r="A64" s="15" t="s">
        <v>55</v>
      </c>
      <c r="B64" s="3" t="s">
        <v>126</v>
      </c>
      <c r="C64" s="93" t="s">
        <v>128</v>
      </c>
      <c r="D64" s="12" t="s">
        <v>129</v>
      </c>
      <c r="E64" s="7" t="s">
        <v>130</v>
      </c>
      <c r="F64" s="7" t="s">
        <v>131</v>
      </c>
      <c r="G64" s="3" t="s">
        <v>132</v>
      </c>
      <c r="H64" s="3" t="s">
        <v>186</v>
      </c>
      <c r="I64" s="12"/>
      <c r="J64" s="3">
        <v>1</v>
      </c>
      <c r="K64" s="3">
        <v>1</v>
      </c>
      <c r="L64" s="3">
        <v>1</v>
      </c>
      <c r="M64" s="3">
        <v>1</v>
      </c>
      <c r="N64" s="48">
        <v>1</v>
      </c>
      <c r="O64" s="42">
        <f>SUM(J64:N64)</f>
        <v>5</v>
      </c>
      <c r="P64" s="56" t="s">
        <v>490</v>
      </c>
      <c r="Q64" s="42"/>
      <c r="R64" s="42"/>
      <c r="S64" s="62" t="s">
        <v>327</v>
      </c>
      <c r="T64" s="56" t="s">
        <v>286</v>
      </c>
      <c r="U64" s="42"/>
      <c r="V64" s="42"/>
      <c r="W64" s="42"/>
      <c r="X64" s="42"/>
      <c r="Y64" s="42"/>
      <c r="Z64" s="42"/>
      <c r="AA64" s="42"/>
    </row>
    <row r="65" spans="1:27" ht="52.5" thickBot="1" x14ac:dyDescent="0.4">
      <c r="A65" s="13">
        <v>1</v>
      </c>
      <c r="B65" s="4" t="s">
        <v>126</v>
      </c>
      <c r="C65" s="94" t="s">
        <v>80</v>
      </c>
      <c r="D65" s="14" t="s">
        <v>133</v>
      </c>
      <c r="E65" s="6" t="s">
        <v>130</v>
      </c>
      <c r="F65" s="6" t="s">
        <v>134</v>
      </c>
      <c r="G65" s="4" t="s">
        <v>135</v>
      </c>
      <c r="H65" s="4" t="s">
        <v>205</v>
      </c>
      <c r="I65" s="14"/>
      <c r="J65" s="4" t="s">
        <v>210</v>
      </c>
      <c r="K65" s="4" t="s">
        <v>210</v>
      </c>
      <c r="L65" s="4" t="s">
        <v>210</v>
      </c>
      <c r="M65" s="4" t="s">
        <v>210</v>
      </c>
      <c r="N65" s="47" t="s">
        <v>210</v>
      </c>
      <c r="O65" s="41">
        <f>SUM(J65:N65)</f>
        <v>0</v>
      </c>
      <c r="P65" s="57" t="s">
        <v>491</v>
      </c>
      <c r="Q65" s="41"/>
      <c r="R65" s="41"/>
      <c r="S65" s="59" t="s">
        <v>327</v>
      </c>
      <c r="T65" s="57" t="s">
        <v>326</v>
      </c>
      <c r="U65" s="41"/>
      <c r="V65" s="41"/>
      <c r="W65" s="41"/>
      <c r="X65" s="41"/>
      <c r="Y65" s="41"/>
      <c r="Z65" s="41"/>
      <c r="AA65" s="41"/>
    </row>
    <row r="66" spans="1:27" ht="65.5" thickBot="1" x14ac:dyDescent="0.4">
      <c r="A66" s="15" t="s">
        <v>136</v>
      </c>
      <c r="B66" s="3" t="s">
        <v>126</v>
      </c>
      <c r="C66" s="93" t="s">
        <v>119</v>
      </c>
      <c r="D66" s="12" t="s">
        <v>137</v>
      </c>
      <c r="E66" s="7" t="s">
        <v>130</v>
      </c>
      <c r="F66" s="7" t="s">
        <v>138</v>
      </c>
      <c r="G66" s="3" t="s">
        <v>207</v>
      </c>
      <c r="H66" s="3" t="s">
        <v>206</v>
      </c>
      <c r="I66" s="12"/>
      <c r="J66" s="3" t="s">
        <v>210</v>
      </c>
      <c r="K66" s="3" t="s">
        <v>210</v>
      </c>
      <c r="L66" s="3" t="s">
        <v>210</v>
      </c>
      <c r="M66" s="3" t="s">
        <v>210</v>
      </c>
      <c r="N66" s="48" t="s">
        <v>210</v>
      </c>
      <c r="O66" s="42">
        <f>SUM(J66:N66)</f>
        <v>0</v>
      </c>
      <c r="P66" s="56" t="s">
        <v>492</v>
      </c>
      <c r="Q66" s="42"/>
      <c r="R66" s="42"/>
      <c r="S66" s="62" t="s">
        <v>327</v>
      </c>
      <c r="T66" s="56" t="s">
        <v>326</v>
      </c>
      <c r="U66" s="42"/>
      <c r="V66" s="42"/>
      <c r="W66" s="42"/>
      <c r="X66" s="42"/>
      <c r="Y66" s="42"/>
      <c r="Z66" s="42"/>
      <c r="AA66" s="42"/>
    </row>
    <row r="67" spans="1:27" ht="65.5" thickBot="1" x14ac:dyDescent="0.4">
      <c r="A67" s="13" t="s">
        <v>139</v>
      </c>
      <c r="B67" s="4" t="s">
        <v>126</v>
      </c>
      <c r="C67" s="94" t="s">
        <v>497</v>
      </c>
      <c r="D67" s="14" t="s">
        <v>140</v>
      </c>
      <c r="E67" s="6" t="s">
        <v>130</v>
      </c>
      <c r="F67" s="6" t="s">
        <v>141</v>
      </c>
      <c r="G67" s="4" t="s">
        <v>142</v>
      </c>
      <c r="H67" s="4" t="s">
        <v>208</v>
      </c>
      <c r="I67" s="14"/>
      <c r="J67" s="4" t="s">
        <v>210</v>
      </c>
      <c r="K67" s="4" t="s">
        <v>210</v>
      </c>
      <c r="L67" s="4" t="s">
        <v>210</v>
      </c>
      <c r="M67" s="4" t="s">
        <v>210</v>
      </c>
      <c r="N67" s="47" t="s">
        <v>210</v>
      </c>
      <c r="O67" s="41">
        <f>SUM(J67:N67)</f>
        <v>0</v>
      </c>
      <c r="P67" s="57" t="s">
        <v>493</v>
      </c>
      <c r="Q67" s="41"/>
      <c r="R67" s="41"/>
      <c r="S67" s="59" t="s">
        <v>327</v>
      </c>
      <c r="T67" s="57" t="s">
        <v>326</v>
      </c>
      <c r="U67" s="41"/>
      <c r="V67" s="41"/>
      <c r="W67" s="41"/>
      <c r="X67" s="41"/>
      <c r="Y67" s="41"/>
      <c r="Z67" s="41"/>
      <c r="AA67" s="41"/>
    </row>
    <row r="68" spans="1:27" ht="52.5" thickBot="1" x14ac:dyDescent="0.4">
      <c r="A68" s="24" t="s">
        <v>84</v>
      </c>
      <c r="B68" s="32" t="s">
        <v>126</v>
      </c>
      <c r="C68" s="95" t="s">
        <v>16</v>
      </c>
      <c r="D68" s="24" t="s">
        <v>143</v>
      </c>
      <c r="E68" s="8" t="s">
        <v>169</v>
      </c>
      <c r="F68" s="32" t="s">
        <v>144</v>
      </c>
      <c r="G68" s="32" t="s">
        <v>145</v>
      </c>
      <c r="H68" s="32" t="s">
        <v>209</v>
      </c>
      <c r="I68" s="92"/>
      <c r="J68" s="3" t="s">
        <v>210</v>
      </c>
      <c r="K68" s="3" t="s">
        <v>210</v>
      </c>
      <c r="L68" s="3" t="s">
        <v>210</v>
      </c>
      <c r="M68" s="3" t="s">
        <v>210</v>
      </c>
      <c r="N68" s="48" t="s">
        <v>210</v>
      </c>
      <c r="O68" s="42">
        <f>SUM(J68:N68)</f>
        <v>0</v>
      </c>
      <c r="P68" s="56" t="s">
        <v>494</v>
      </c>
      <c r="Q68" s="42"/>
      <c r="R68" s="42"/>
      <c r="S68" s="62" t="s">
        <v>327</v>
      </c>
      <c r="T68" s="56" t="s">
        <v>326</v>
      </c>
      <c r="U68" s="42"/>
      <c r="V68" s="42"/>
      <c r="W68" s="42"/>
      <c r="X68" s="42"/>
      <c r="Y68" s="42"/>
      <c r="Z68" s="42"/>
      <c r="AA68" s="42"/>
    </row>
    <row r="69" spans="1:27" ht="39.5" thickBot="1" x14ac:dyDescent="0.4">
      <c r="A69" s="25" t="s">
        <v>170</v>
      </c>
      <c r="B69" s="2" t="s">
        <v>146</v>
      </c>
      <c r="C69" s="10" t="s">
        <v>147</v>
      </c>
      <c r="D69" s="10" t="s">
        <v>67</v>
      </c>
      <c r="E69" s="2" t="s">
        <v>67</v>
      </c>
      <c r="F69" s="45" t="s">
        <v>148</v>
      </c>
      <c r="G69" s="45"/>
      <c r="H69" s="45"/>
      <c r="I69" s="45"/>
      <c r="J69" s="45"/>
      <c r="K69" s="45"/>
      <c r="L69" s="45"/>
      <c r="M69" s="45"/>
      <c r="N69" s="45"/>
      <c r="O69" s="50"/>
      <c r="P69" s="55"/>
      <c r="Q69" s="50"/>
      <c r="R69" s="50"/>
      <c r="S69" s="61"/>
      <c r="T69" s="55"/>
      <c r="U69" s="50"/>
      <c r="V69" s="50"/>
      <c r="W69" s="50"/>
      <c r="X69" s="50"/>
      <c r="Y69" s="50"/>
      <c r="Z69" s="50"/>
      <c r="AA69" s="50"/>
    </row>
    <row r="70" spans="1:27" ht="39.5" thickBot="1" x14ac:dyDescent="0.4">
      <c r="A70" s="27" t="s">
        <v>170</v>
      </c>
      <c r="B70" s="3" t="s">
        <v>146</v>
      </c>
      <c r="C70" s="12" t="s">
        <v>80</v>
      </c>
      <c r="D70" s="12" t="s">
        <v>149</v>
      </c>
      <c r="E70" s="3" t="s">
        <v>150</v>
      </c>
      <c r="F70" s="3" t="s">
        <v>98</v>
      </c>
      <c r="G70" s="3" t="s">
        <v>151</v>
      </c>
      <c r="H70" s="32" t="s">
        <v>198</v>
      </c>
      <c r="I70" s="24"/>
      <c r="J70" s="32">
        <v>0</v>
      </c>
      <c r="K70" s="32">
        <v>1</v>
      </c>
      <c r="L70" s="32">
        <v>0</v>
      </c>
      <c r="M70" s="32">
        <v>1</v>
      </c>
      <c r="N70" s="49">
        <v>0</v>
      </c>
      <c r="O70" s="42">
        <f>SUM(J70:N70)</f>
        <v>2</v>
      </c>
      <c r="P70" s="56" t="s">
        <v>442</v>
      </c>
      <c r="Q70" s="42"/>
      <c r="R70" s="42"/>
      <c r="S70" s="62" t="s">
        <v>328</v>
      </c>
      <c r="T70" s="56" t="s">
        <v>330</v>
      </c>
      <c r="U70" s="42"/>
      <c r="V70" s="42"/>
      <c r="W70" s="42"/>
      <c r="X70" s="42"/>
      <c r="Y70" s="42"/>
      <c r="Z70" s="42"/>
      <c r="AA70" s="42"/>
    </row>
    <row r="71" spans="1:27" ht="15" thickBot="1" x14ac:dyDescent="0.4">
      <c r="A71" s="28" t="s">
        <v>170</v>
      </c>
      <c r="B71" s="5" t="s">
        <v>152</v>
      </c>
      <c r="C71" s="16" t="s">
        <v>65</v>
      </c>
      <c r="D71" s="16" t="s">
        <v>66</v>
      </c>
      <c r="E71" s="5" t="s">
        <v>67</v>
      </c>
      <c r="F71" s="45" t="s">
        <v>153</v>
      </c>
      <c r="G71" s="45"/>
      <c r="H71" s="45"/>
      <c r="I71" s="45"/>
      <c r="J71" s="45"/>
      <c r="K71" s="45"/>
      <c r="L71" s="45"/>
      <c r="M71" s="45"/>
      <c r="N71" s="45"/>
      <c r="O71" s="50"/>
      <c r="P71" s="55"/>
      <c r="Q71" s="50"/>
      <c r="R71" s="50"/>
      <c r="S71" s="61"/>
      <c r="T71" s="55"/>
      <c r="U71" s="50"/>
      <c r="V71" s="50"/>
      <c r="W71" s="50"/>
      <c r="X71" s="50"/>
      <c r="Y71" s="50"/>
      <c r="Z71" s="50"/>
      <c r="AA71" s="50"/>
    </row>
    <row r="72" spans="1:27" ht="39.5" thickBot="1" x14ac:dyDescent="0.4">
      <c r="A72" s="587" t="s">
        <v>154</v>
      </c>
      <c r="B72" s="587" t="s">
        <v>152</v>
      </c>
      <c r="C72" s="587" t="s">
        <v>80</v>
      </c>
      <c r="D72" s="587" t="s">
        <v>155</v>
      </c>
      <c r="E72" s="587" t="s">
        <v>156</v>
      </c>
      <c r="F72" s="587" t="s">
        <v>157</v>
      </c>
      <c r="G72" s="7" t="s">
        <v>72</v>
      </c>
      <c r="H72" s="7" t="s">
        <v>186</v>
      </c>
      <c r="I72" s="20"/>
      <c r="J72" s="3">
        <v>1</v>
      </c>
      <c r="K72" s="3">
        <v>1</v>
      </c>
      <c r="L72" s="3">
        <v>1</v>
      </c>
      <c r="M72" s="3">
        <v>1</v>
      </c>
      <c r="N72" s="48">
        <v>1</v>
      </c>
      <c r="O72" s="42">
        <f>SUM(J72:N72)</f>
        <v>5</v>
      </c>
      <c r="P72" s="56" t="s">
        <v>498</v>
      </c>
      <c r="Q72" s="42"/>
      <c r="R72" s="42"/>
      <c r="S72" s="62" t="s">
        <v>332</v>
      </c>
      <c r="T72" s="56" t="s">
        <v>329</v>
      </c>
      <c r="U72" s="42"/>
      <c r="V72" s="42"/>
      <c r="W72" s="42"/>
      <c r="X72" s="42"/>
      <c r="Y72" s="42"/>
      <c r="Z72" s="42"/>
      <c r="AA72" s="42"/>
    </row>
    <row r="73" spans="1:27" ht="39.5" thickBot="1" x14ac:dyDescent="0.4">
      <c r="A73" s="588"/>
      <c r="B73" s="588"/>
      <c r="C73" s="588"/>
      <c r="D73" s="588"/>
      <c r="E73" s="588"/>
      <c r="F73" s="588"/>
      <c r="G73" s="7" t="s">
        <v>232</v>
      </c>
      <c r="H73" s="7" t="s">
        <v>229</v>
      </c>
      <c r="I73" s="20"/>
      <c r="J73" s="3" t="s">
        <v>210</v>
      </c>
      <c r="K73" s="3" t="s">
        <v>210</v>
      </c>
      <c r="L73" s="3" t="s">
        <v>210</v>
      </c>
      <c r="M73" s="3" t="s">
        <v>210</v>
      </c>
      <c r="N73" s="48" t="s">
        <v>210</v>
      </c>
      <c r="O73" s="42">
        <f>SUM(J73:N73)</f>
        <v>0</v>
      </c>
      <c r="P73" s="56" t="s">
        <v>499</v>
      </c>
      <c r="Q73" s="42"/>
      <c r="R73" s="42"/>
      <c r="S73" s="62" t="s">
        <v>332</v>
      </c>
      <c r="T73" s="56" t="s">
        <v>329</v>
      </c>
      <c r="U73" s="42"/>
      <c r="V73" s="42"/>
      <c r="W73" s="42"/>
      <c r="X73" s="42"/>
      <c r="Y73" s="42"/>
      <c r="Z73" s="42"/>
      <c r="AA73" s="42"/>
    </row>
    <row r="74" spans="1:27" ht="52.5" thickBot="1" x14ac:dyDescent="0.4">
      <c r="A74" s="13" t="s">
        <v>158</v>
      </c>
      <c r="B74" s="4" t="s">
        <v>152</v>
      </c>
      <c r="C74" s="14" t="s">
        <v>24</v>
      </c>
      <c r="D74" s="14" t="s">
        <v>159</v>
      </c>
      <c r="E74" s="4" t="s">
        <v>156</v>
      </c>
      <c r="F74" s="4" t="s">
        <v>160</v>
      </c>
      <c r="G74" s="6" t="s">
        <v>72</v>
      </c>
      <c r="H74" s="6" t="s">
        <v>212</v>
      </c>
      <c r="I74" s="18"/>
      <c r="J74" s="4" t="s">
        <v>210</v>
      </c>
      <c r="K74" s="4" t="s">
        <v>210</v>
      </c>
      <c r="L74" s="4" t="s">
        <v>210</v>
      </c>
      <c r="M74" s="4" t="s">
        <v>210</v>
      </c>
      <c r="N74" s="47" t="s">
        <v>210</v>
      </c>
      <c r="O74" s="41">
        <f>SUM(J74:N74)</f>
        <v>0</v>
      </c>
      <c r="P74" s="57" t="s">
        <v>436</v>
      </c>
      <c r="Q74" s="41"/>
      <c r="R74" s="41"/>
      <c r="S74" s="59" t="s">
        <v>332</v>
      </c>
      <c r="T74" s="57" t="s">
        <v>329</v>
      </c>
      <c r="U74" s="41"/>
      <c r="V74" s="41"/>
      <c r="W74" s="41"/>
      <c r="X74" s="41"/>
      <c r="Y74" s="41"/>
      <c r="Z74" s="41"/>
      <c r="AA74" s="41"/>
    </row>
    <row r="75" spans="1:27" ht="39.5" thickBot="1" x14ac:dyDescent="0.4">
      <c r="A75" s="15" t="s">
        <v>55</v>
      </c>
      <c r="B75" s="3" t="s">
        <v>152</v>
      </c>
      <c r="C75" s="12" t="s">
        <v>12</v>
      </c>
      <c r="D75" s="12" t="s">
        <v>161</v>
      </c>
      <c r="E75" s="3" t="s">
        <v>156</v>
      </c>
      <c r="F75" s="3" t="s">
        <v>162</v>
      </c>
      <c r="G75" s="7" t="s">
        <v>72</v>
      </c>
      <c r="H75" s="7" t="s">
        <v>213</v>
      </c>
      <c r="I75" s="20"/>
      <c r="J75" s="3" t="s">
        <v>210</v>
      </c>
      <c r="K75" s="3" t="s">
        <v>210</v>
      </c>
      <c r="L75" s="3" t="s">
        <v>210</v>
      </c>
      <c r="M75" s="3" t="s">
        <v>210</v>
      </c>
      <c r="N75" s="48" t="s">
        <v>210</v>
      </c>
      <c r="O75" s="42">
        <f>SUM(J75:N75)</f>
        <v>0</v>
      </c>
      <c r="P75" s="56" t="s">
        <v>437</v>
      </c>
      <c r="Q75" s="42"/>
      <c r="R75" s="42"/>
      <c r="S75" s="62" t="s">
        <v>332</v>
      </c>
      <c r="T75" s="56" t="s">
        <v>329</v>
      </c>
      <c r="U75" s="42"/>
      <c r="V75" s="42"/>
      <c r="W75" s="42"/>
      <c r="X75" s="42"/>
      <c r="Y75" s="42"/>
      <c r="Z75" s="42"/>
      <c r="AA75" s="42"/>
    </row>
    <row r="76" spans="1:27" ht="39.5" thickBot="1" x14ac:dyDescent="0.4">
      <c r="A76" s="26" t="s">
        <v>170</v>
      </c>
      <c r="B76" s="4" t="s">
        <v>152</v>
      </c>
      <c r="C76" s="14" t="s">
        <v>65</v>
      </c>
      <c r="D76" s="14" t="s">
        <v>163</v>
      </c>
      <c r="E76" s="4" t="s">
        <v>156</v>
      </c>
      <c r="F76" s="4" t="s">
        <v>98</v>
      </c>
      <c r="G76" s="4" t="s">
        <v>151</v>
      </c>
      <c r="H76" s="4" t="s">
        <v>198</v>
      </c>
      <c r="I76" s="14"/>
      <c r="J76" s="4">
        <v>0</v>
      </c>
      <c r="K76" s="4">
        <v>1</v>
      </c>
      <c r="L76" s="4">
        <v>0</v>
      </c>
      <c r="M76" s="4">
        <v>1</v>
      </c>
      <c r="N76" s="47">
        <v>0</v>
      </c>
      <c r="O76" s="41">
        <f>SUM(J76:N76)</f>
        <v>2</v>
      </c>
      <c r="P76" s="57" t="s">
        <v>438</v>
      </c>
      <c r="Q76" s="41"/>
      <c r="R76" s="41"/>
      <c r="S76" s="59" t="s">
        <v>328</v>
      </c>
      <c r="T76" s="57" t="s">
        <v>330</v>
      </c>
      <c r="U76" s="41"/>
      <c r="V76" s="41"/>
      <c r="W76" s="41"/>
      <c r="X76" s="41"/>
      <c r="Y76" s="41"/>
      <c r="Z76" s="41"/>
      <c r="AA76" s="41"/>
    </row>
    <row r="77" spans="1:27" ht="26.5" thickBot="1" x14ac:dyDescent="0.4">
      <c r="A77" s="23">
        <v>1.5</v>
      </c>
      <c r="B77" s="2" t="s">
        <v>164</v>
      </c>
      <c r="C77" s="10" t="s">
        <v>16</v>
      </c>
      <c r="D77" s="10" t="s">
        <v>67</v>
      </c>
      <c r="E77" s="2" t="s">
        <v>67</v>
      </c>
      <c r="F77" s="45" t="s">
        <v>165</v>
      </c>
      <c r="G77" s="45"/>
      <c r="H77" s="45"/>
      <c r="I77" s="45"/>
      <c r="J77" s="45"/>
      <c r="K77" s="45"/>
      <c r="L77" s="45"/>
      <c r="M77" s="45"/>
      <c r="N77" s="45"/>
      <c r="O77" s="50"/>
      <c r="P77" s="55"/>
      <c r="Q77" s="50"/>
      <c r="R77" s="50"/>
      <c r="S77" s="61"/>
      <c r="T77" s="55"/>
      <c r="U77" s="50"/>
      <c r="V77" s="50"/>
      <c r="W77" s="50"/>
      <c r="X77" s="50"/>
      <c r="Y77" s="50"/>
      <c r="Z77" s="50"/>
      <c r="AA77" s="50"/>
    </row>
    <row r="78" spans="1:27" ht="93.5" thickBot="1" x14ac:dyDescent="0.4">
      <c r="A78" s="26" t="s">
        <v>170</v>
      </c>
      <c r="B78" s="4" t="s">
        <v>164</v>
      </c>
      <c r="C78" s="14" t="s">
        <v>16</v>
      </c>
      <c r="D78" s="14" t="s">
        <v>166</v>
      </c>
      <c r="E78" s="4" t="s">
        <v>10</v>
      </c>
      <c r="F78" s="4" t="s">
        <v>167</v>
      </c>
      <c r="G78" s="4" t="s">
        <v>168</v>
      </c>
      <c r="H78" s="4" t="s">
        <v>186</v>
      </c>
      <c r="I78" s="14"/>
      <c r="J78" s="4">
        <v>1</v>
      </c>
      <c r="K78" s="4">
        <v>1</v>
      </c>
      <c r="L78" s="4">
        <v>1</v>
      </c>
      <c r="M78" s="4">
        <v>1</v>
      </c>
      <c r="N78" s="47">
        <v>1</v>
      </c>
      <c r="O78" s="41">
        <f>SUM(J78:N78)</f>
        <v>5</v>
      </c>
      <c r="P78" s="57" t="s">
        <v>439</v>
      </c>
      <c r="Q78" s="41"/>
      <c r="R78" s="41"/>
      <c r="S78" s="59" t="s">
        <v>331</v>
      </c>
      <c r="T78" s="63" t="s">
        <v>285</v>
      </c>
      <c r="U78" s="41"/>
      <c r="V78" s="41"/>
      <c r="W78" s="41"/>
      <c r="X78" s="41"/>
      <c r="Y78" s="41"/>
      <c r="Z78" s="41"/>
      <c r="AA78" s="41"/>
    </row>
    <row r="79" spans="1:27" x14ac:dyDescent="0.35">
      <c r="A79" s="1"/>
    </row>
    <row r="80" spans="1:27" x14ac:dyDescent="0.35">
      <c r="A80" s="1"/>
    </row>
  </sheetData>
  <customSheetViews>
    <customSheetView guid="{8E7A659F-1F78-41E1-A901-E72DF8119CBB}" scale="120" showGridLines="0" fitToPage="1" state="hidden">
      <pane xSplit="4" ySplit="5" topLeftCell="E36" activePane="bottomRight" state="frozen"/>
      <selection pane="bottomRight" activeCell="AD3" sqref="AD3"/>
      <pageMargins left="0.25" right="0.25" top="0.5" bottom="0.55000000000000004" header="0.3" footer="0.45"/>
      <pageSetup paperSize="5" fitToHeight="0" orientation="landscape" r:id="rId1"/>
      <headerFooter>
        <oddFooter>&amp;L\\DEQV12CSCAPP1\TMDLworking\NPS\Policy-Guidance-Plans\NPSMgmtPlan\2019Plan\Trackingeporting\&amp;F.xls\&amp;A(sheet)</oddFooter>
      </headerFooter>
    </customSheetView>
    <customSheetView guid="{12AE7722-B0A3-4C2A-98B5-2DE188FD685E}" scale="120" showPageBreaks="1" showGridLines="0" fitToPage="1" printArea="1" state="hidden">
      <pane xSplit="4" ySplit="5" topLeftCell="E36" activePane="bottomRight" state="frozen"/>
      <selection pane="bottomRight" activeCell="AD3" sqref="AD3"/>
      <pageMargins left="0.25" right="0.25" top="0.5" bottom="0.55000000000000004" header="0.3" footer="0.45"/>
      <pageSetup paperSize="5" fitToHeight="0" orientation="landscape" r:id="rId2"/>
      <headerFooter>
        <oddFooter>&amp;L\\DEQV12CSCAPP1\TMDLworking\NPS\Policy-Guidance-Plans\NPSMgmtPlan\2019Plan\Trackingeporting\&amp;F.xls\&amp;A(sheet)</oddFooter>
      </headerFooter>
    </customSheetView>
    <customSheetView guid="{04AB7A58-4366-4A28-AC89-CED3F78B7D40}" scale="120" showPageBreaks="1" showGridLines="0" fitToPage="1" printArea="1" state="hidden">
      <pane xSplit="4" ySplit="5" topLeftCell="E36" activePane="bottomRight" state="frozen"/>
      <selection pane="bottomRight" activeCell="AD3" sqref="AD3"/>
      <pageMargins left="0.25" right="0.25" top="0.5" bottom="0.55000000000000004" header="0.3" footer="0.45"/>
      <pageSetup paperSize="5" fitToHeight="0" orientation="landscape" r:id="rId3"/>
      <headerFooter>
        <oddFooter>&amp;L\\DEQV12CSCAPP1\TMDLworking\NPS\Policy-Guidance-Plans\NPSMgmtPlan\2019Plan\Trackingeporting\&amp;F.xls\&amp;A(sheet)</oddFooter>
      </headerFooter>
    </customSheetView>
  </customSheetViews>
  <mergeCells count="66">
    <mergeCell ref="A35:A42"/>
    <mergeCell ref="B35:B42"/>
    <mergeCell ref="C35:C42"/>
    <mergeCell ref="D35:D42"/>
    <mergeCell ref="E35:E42"/>
    <mergeCell ref="E12:E13"/>
    <mergeCell ref="F12:F13"/>
    <mergeCell ref="A4:G4"/>
    <mergeCell ref="A9:A11"/>
    <mergeCell ref="B9:B11"/>
    <mergeCell ref="C9:C11"/>
    <mergeCell ref="D9:D11"/>
    <mergeCell ref="E9:E11"/>
    <mergeCell ref="F9:F11"/>
    <mergeCell ref="G9:G11"/>
    <mergeCell ref="A12:A13"/>
    <mergeCell ref="B12:B13"/>
    <mergeCell ref="C12:C13"/>
    <mergeCell ref="D12:D13"/>
    <mergeCell ref="E60:E62"/>
    <mergeCell ref="A60:A62"/>
    <mergeCell ref="B60:B62"/>
    <mergeCell ref="C60:C62"/>
    <mergeCell ref="D60:D62"/>
    <mergeCell ref="A44:A45"/>
    <mergeCell ref="B44:B45"/>
    <mergeCell ref="C44:C45"/>
    <mergeCell ref="D44:D45"/>
    <mergeCell ref="E44:E45"/>
    <mergeCell ref="A26:A29"/>
    <mergeCell ref="B26:B29"/>
    <mergeCell ref="C26:C29"/>
    <mergeCell ref="D26:D29"/>
    <mergeCell ref="G24:G25"/>
    <mergeCell ref="F24:F25"/>
    <mergeCell ref="A24:A25"/>
    <mergeCell ref="B24:B25"/>
    <mergeCell ref="C24:C25"/>
    <mergeCell ref="D24:D25"/>
    <mergeCell ref="E24:E25"/>
    <mergeCell ref="E26:E29"/>
    <mergeCell ref="F26:F29"/>
    <mergeCell ref="A19:A23"/>
    <mergeCell ref="B19:B23"/>
    <mergeCell ref="C19:C23"/>
    <mergeCell ref="D19:D23"/>
    <mergeCell ref="E19:E23"/>
    <mergeCell ref="A72:A73"/>
    <mergeCell ref="B72:B73"/>
    <mergeCell ref="C72:C73"/>
    <mergeCell ref="D72:D73"/>
    <mergeCell ref="E72:E73"/>
    <mergeCell ref="V4:AA4"/>
    <mergeCell ref="J4:O4"/>
    <mergeCell ref="H3:O3"/>
    <mergeCell ref="F72:F73"/>
    <mergeCell ref="G20:G23"/>
    <mergeCell ref="F19:F23"/>
    <mergeCell ref="G12:G13"/>
    <mergeCell ref="F60:F62"/>
    <mergeCell ref="G60:G62"/>
    <mergeCell ref="S60:S62"/>
    <mergeCell ref="G44:G45"/>
    <mergeCell ref="F44:F45"/>
    <mergeCell ref="G26:G29"/>
    <mergeCell ref="F35:F42"/>
  </mergeCells>
  <pageMargins left="0.25" right="0.25" top="0.5" bottom="0.55000000000000004" header="0.3" footer="0.45"/>
  <pageSetup paperSize="5" fitToHeight="0" orientation="landscape" r:id="rId4"/>
  <headerFooter>
    <oddFooter>&amp;L\\DEQV12CSCAPP1\TMDLworking\NPS\Policy-Guidance-Plans\NPSMgmtPlan\2019Plan\Trackingeporting\&amp;F.xls\&amp;A(sheet)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7"/>
  <sheetViews>
    <sheetView workbookViewId="0">
      <selection activeCell="A20" sqref="A1:XFD20"/>
    </sheetView>
  </sheetViews>
  <sheetFormatPr defaultRowHeight="14.5" x14ac:dyDescent="0.35"/>
  <cols>
    <col min="2" max="2" width="9.7265625" bestFit="1" customWidth="1"/>
    <col min="3" max="3" width="18" bestFit="1" customWidth="1"/>
    <col min="4" max="4" width="14" customWidth="1"/>
    <col min="5" max="5" width="10.7265625" bestFit="1" customWidth="1"/>
    <col min="6" max="6" width="18" bestFit="1" customWidth="1"/>
    <col min="7" max="7" width="10.7265625" bestFit="1" customWidth="1"/>
  </cols>
  <sheetData>
    <row r="2" spans="2:7" x14ac:dyDescent="0.35">
      <c r="D2" s="64" t="s">
        <v>338</v>
      </c>
    </row>
    <row r="3" spans="2:7" x14ac:dyDescent="0.35">
      <c r="D3" s="64" t="s">
        <v>339</v>
      </c>
    </row>
    <row r="5" spans="2:7" x14ac:dyDescent="0.35">
      <c r="D5" t="s">
        <v>334</v>
      </c>
      <c r="F5" t="s">
        <v>340</v>
      </c>
    </row>
    <row r="6" spans="2:7" x14ac:dyDescent="0.35">
      <c r="B6" t="s">
        <v>337</v>
      </c>
      <c r="D6" t="s">
        <v>335</v>
      </c>
      <c r="E6" t="s">
        <v>336</v>
      </c>
      <c r="F6" t="s">
        <v>335</v>
      </c>
      <c r="G6" t="s">
        <v>336</v>
      </c>
    </row>
    <row r="7" spans="2:7" x14ac:dyDescent="0.35">
      <c r="C7">
        <v>2019</v>
      </c>
      <c r="D7" s="64">
        <v>43282</v>
      </c>
      <c r="E7" s="64">
        <v>43465</v>
      </c>
      <c r="F7" s="64">
        <v>43282</v>
      </c>
      <c r="G7" s="64">
        <v>43646</v>
      </c>
    </row>
    <row r="8" spans="2:7" x14ac:dyDescent="0.35">
      <c r="C8">
        <v>2020</v>
      </c>
      <c r="D8" s="64">
        <v>43466</v>
      </c>
      <c r="E8" s="64">
        <v>43830</v>
      </c>
      <c r="F8" s="64">
        <v>43647</v>
      </c>
      <c r="G8" s="64">
        <v>43830</v>
      </c>
    </row>
    <row r="9" spans="2:7" x14ac:dyDescent="0.35">
      <c r="C9">
        <v>2021</v>
      </c>
      <c r="D9" s="64">
        <v>43831</v>
      </c>
      <c r="E9" s="64">
        <v>44561</v>
      </c>
    </row>
    <row r="11" spans="2:7" x14ac:dyDescent="0.35">
      <c r="C11" t="s">
        <v>342</v>
      </c>
    </row>
    <row r="12" spans="2:7" x14ac:dyDescent="0.35">
      <c r="C12" s="58" t="s">
        <v>186</v>
      </c>
      <c r="D12" s="58"/>
      <c r="E12" s="58">
        <v>2019</v>
      </c>
      <c r="F12" s="58">
        <v>2020</v>
      </c>
      <c r="G12" s="58">
        <v>2021</v>
      </c>
    </row>
    <row r="13" spans="2:7" x14ac:dyDescent="0.35">
      <c r="C13" s="58" t="s">
        <v>334</v>
      </c>
      <c r="D13" s="58" t="s">
        <v>335</v>
      </c>
      <c r="E13" s="65">
        <v>43282</v>
      </c>
      <c r="F13" s="65">
        <v>43466</v>
      </c>
      <c r="G13" s="65">
        <v>43831</v>
      </c>
    </row>
    <row r="14" spans="2:7" x14ac:dyDescent="0.35">
      <c r="C14" s="58" t="s">
        <v>334</v>
      </c>
      <c r="D14" s="58" t="s">
        <v>336</v>
      </c>
      <c r="E14" s="65">
        <v>43465</v>
      </c>
      <c r="F14" s="65">
        <v>43830</v>
      </c>
      <c r="G14" s="65">
        <v>44561</v>
      </c>
    </row>
    <row r="15" spans="2:7" x14ac:dyDescent="0.35">
      <c r="C15" s="58" t="s">
        <v>334</v>
      </c>
      <c r="D15" s="58" t="s">
        <v>341</v>
      </c>
      <c r="E15" s="65">
        <v>43695</v>
      </c>
      <c r="F15" s="68">
        <v>44058</v>
      </c>
      <c r="G15" s="65">
        <v>44423</v>
      </c>
    </row>
    <row r="16" spans="2:7" x14ac:dyDescent="0.35">
      <c r="C16" s="66" t="s">
        <v>340</v>
      </c>
      <c r="D16" s="66" t="s">
        <v>335</v>
      </c>
      <c r="E16" s="67">
        <v>43282</v>
      </c>
      <c r="F16" s="67">
        <v>43647</v>
      </c>
      <c r="G16" s="67">
        <v>43831</v>
      </c>
    </row>
    <row r="17" spans="3:7" x14ac:dyDescent="0.35">
      <c r="C17" s="66" t="s">
        <v>340</v>
      </c>
      <c r="D17" s="66" t="s">
        <v>336</v>
      </c>
      <c r="E17" s="67">
        <v>43646</v>
      </c>
      <c r="F17" s="67">
        <v>43830</v>
      </c>
      <c r="G17" s="67">
        <v>44196</v>
      </c>
    </row>
    <row r="18" spans="3:7" x14ac:dyDescent="0.35">
      <c r="C18" s="66" t="s">
        <v>340</v>
      </c>
      <c r="D18" s="66" t="s">
        <v>341</v>
      </c>
      <c r="E18" s="67">
        <v>43922</v>
      </c>
      <c r="F18" s="69">
        <v>44228</v>
      </c>
      <c r="G18" s="67">
        <v>44593</v>
      </c>
    </row>
    <row r="21" spans="3:7" x14ac:dyDescent="0.35">
      <c r="C21" s="58" t="s">
        <v>186</v>
      </c>
      <c r="D21" s="58"/>
      <c r="E21" s="58">
        <v>2019</v>
      </c>
      <c r="F21" s="58">
        <v>2020</v>
      </c>
      <c r="G21" s="58">
        <v>2021</v>
      </c>
    </row>
    <row r="22" spans="3:7" x14ac:dyDescent="0.35">
      <c r="C22" s="58" t="s">
        <v>334</v>
      </c>
      <c r="D22" s="58" t="s">
        <v>335</v>
      </c>
      <c r="E22" s="65">
        <v>43282</v>
      </c>
      <c r="F22" s="65">
        <v>43282</v>
      </c>
      <c r="G22" s="65">
        <v>44013</v>
      </c>
    </row>
    <row r="23" spans="3:7" x14ac:dyDescent="0.35">
      <c r="C23" s="58" t="s">
        <v>334</v>
      </c>
      <c r="D23" s="58" t="s">
        <v>336</v>
      </c>
      <c r="E23" s="65">
        <v>43465</v>
      </c>
      <c r="F23" s="65">
        <v>43646</v>
      </c>
      <c r="G23" s="65">
        <v>44012</v>
      </c>
    </row>
    <row r="24" spans="3:7" x14ac:dyDescent="0.35">
      <c r="C24" s="58" t="s">
        <v>334</v>
      </c>
      <c r="D24" s="58" t="s">
        <v>341</v>
      </c>
      <c r="E24" s="65">
        <v>43695</v>
      </c>
      <c r="F24" s="68">
        <v>44058</v>
      </c>
      <c r="G24" s="65">
        <v>44423</v>
      </c>
    </row>
    <row r="25" spans="3:7" x14ac:dyDescent="0.35">
      <c r="C25" s="66" t="s">
        <v>340</v>
      </c>
      <c r="D25" s="66" t="s">
        <v>335</v>
      </c>
      <c r="E25" s="67">
        <v>43282</v>
      </c>
      <c r="F25" s="67">
        <v>43647</v>
      </c>
      <c r="G25" s="67">
        <v>44378</v>
      </c>
    </row>
    <row r="26" spans="3:7" x14ac:dyDescent="0.35">
      <c r="C26" s="66" t="s">
        <v>340</v>
      </c>
      <c r="D26" s="66" t="s">
        <v>336</v>
      </c>
      <c r="E26" s="67">
        <v>43646</v>
      </c>
      <c r="F26" s="67">
        <v>44012</v>
      </c>
      <c r="G26" s="67">
        <v>44377</v>
      </c>
    </row>
    <row r="27" spans="3:7" x14ac:dyDescent="0.35">
      <c r="C27" s="66" t="s">
        <v>340</v>
      </c>
      <c r="D27" s="66" t="s">
        <v>341</v>
      </c>
      <c r="E27" s="67">
        <v>43922</v>
      </c>
      <c r="F27" s="69">
        <v>44228</v>
      </c>
      <c r="G27" s="67">
        <v>44593</v>
      </c>
    </row>
  </sheetData>
  <customSheetViews>
    <customSheetView guid="{8E7A659F-1F78-41E1-A901-E72DF8119CBB}" state="hidden">
      <selection activeCell="A20" sqref="A1:XFD20"/>
      <pageMargins left="0.7" right="0.7" top="0.75" bottom="0.75" header="0.3" footer="0.3"/>
    </customSheetView>
    <customSheetView guid="{12AE7722-B0A3-4C2A-98B5-2DE188FD685E}" state="hidden">
      <selection activeCell="A20" sqref="A1:XFD20"/>
      <pageMargins left="0.7" right="0.7" top="0.75" bottom="0.75" header="0.3" footer="0.3"/>
    </customSheetView>
    <customSheetView guid="{04AB7A58-4366-4A28-AC89-CED3F78B7D40}" state="hidden">
      <selection activeCell="A20" sqref="A1:XFD2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12</vt:i4>
      </vt:variant>
    </vt:vector>
  </HeadingPairs>
  <TitlesOfParts>
    <vt:vector size="32" baseType="lpstr">
      <vt:lpstr>Reporting Tool</vt:lpstr>
      <vt:lpstr>Activity_ReportingTool</vt:lpstr>
      <vt:lpstr>FY20ActivityReport</vt:lpstr>
      <vt:lpstr>Milestone_ReportingTool</vt:lpstr>
      <vt:lpstr>FY20_MilestoneReport</vt:lpstr>
      <vt:lpstr>Sheet2</vt:lpstr>
      <vt:lpstr>Sheet1</vt:lpstr>
      <vt:lpstr>coding-keep</vt:lpstr>
      <vt:lpstr>Activity_Summary</vt:lpstr>
      <vt:lpstr>Milestone-summary</vt:lpstr>
      <vt:lpstr>LU_NPSGoals</vt:lpstr>
      <vt:lpstr>Master</vt:lpstr>
      <vt:lpstr>LU_other</vt:lpstr>
      <vt:lpstr>All</vt:lpstr>
      <vt:lpstr>LU_All</vt:lpstr>
      <vt:lpstr>LU_PlanComp</vt:lpstr>
      <vt:lpstr>Sheet8</vt:lpstr>
      <vt:lpstr>LU_Milestones</vt:lpstr>
      <vt:lpstr>Milestone Goals</vt:lpstr>
      <vt:lpstr>timing</vt:lpstr>
      <vt:lpstr>LU_PlanComponents</vt:lpstr>
      <vt:lpstr>FY20_MilestoneReport!Print_Area</vt:lpstr>
      <vt:lpstr>FY20ActivityReport!Print_Area</vt:lpstr>
      <vt:lpstr>LU_All!Print_Area</vt:lpstr>
      <vt:lpstr>LU_Milestones!Print_Area</vt:lpstr>
      <vt:lpstr>LU_PlanComp!Print_Area</vt:lpstr>
      <vt:lpstr>Master!Print_Area</vt:lpstr>
      <vt:lpstr>'Milestone Goals'!Print_Area</vt:lpstr>
      <vt:lpstr>Milestone_ReportingTool!Print_Area</vt:lpstr>
      <vt:lpstr>LU_Milestones!Print_Titles</vt:lpstr>
      <vt:lpstr>'Milestone Goals'!Print_Titles</vt:lpstr>
      <vt:lpstr>Milestone_ReportingTool!Print_Titles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Sandberg</dc:creator>
  <cp:lastModifiedBy>Ashley Wendt</cp:lastModifiedBy>
  <cp:lastPrinted>2021-08-30T13:13:02Z</cp:lastPrinted>
  <dcterms:created xsi:type="dcterms:W3CDTF">2020-07-09T12:02:03Z</dcterms:created>
  <dcterms:modified xsi:type="dcterms:W3CDTF">2021-09-23T17:46:04Z</dcterms:modified>
</cp:coreProperties>
</file>